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corpsh1-my.sharepoint.com/personal/theresa_tanoury_csh_org/Documents/Documents/Projects/Oregon/Health Share/"/>
    </mc:Choice>
  </mc:AlternateContent>
  <xr:revisionPtr revIDLastSave="0" documentId="8_{35A2A1A7-680C-420F-BFBF-D9EAC3B4A3AC}" xr6:coauthVersionLast="47" xr6:coauthVersionMax="47" xr10:uidLastSave="{00000000-0000-0000-0000-000000000000}"/>
  <bookViews>
    <workbookView xWindow="-110" yWindow="-110" windowWidth="18590" windowHeight="11620" firstSheet="1" activeTab="1" xr2:uid="{0ED78B59-B12D-43B0-8ED0-BC8A8E3C60DF}"/>
  </bookViews>
  <sheets>
    <sheet name="1. New Staff" sheetId="3" r:id="rId1"/>
    <sheet name="2. HRSN Startup Costs" sheetId="1" r:id="rId2"/>
    <sheet name="Lists" sheetId="2" r:id="rId3"/>
  </sheets>
  <definedNames>
    <definedName name="_xlnm.Print_Area" localSheetId="1">'2. HRSN Startup Costs'!$B$1:$I$68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 l="1"/>
  <c r="G9" i="1"/>
  <c r="G8" i="1"/>
  <c r="G7" i="1"/>
  <c r="A7" i="1"/>
  <c r="G6" i="1"/>
  <c r="A6" i="1"/>
  <c r="G47" i="1" l="1"/>
  <c r="G38" i="1"/>
  <c r="G26" i="1" l="1"/>
  <c r="G24" i="1"/>
  <c r="G23" i="1"/>
  <c r="G25" i="1"/>
  <c r="G22" i="1"/>
  <c r="G44" i="1" l="1"/>
  <c r="G45" i="1"/>
  <c r="G46" i="1"/>
  <c r="G43" i="1"/>
  <c r="G42" i="1"/>
  <c r="G13" i="1"/>
  <c r="G12" i="1"/>
  <c r="A28" i="1"/>
  <c r="E8" i="3"/>
  <c r="E9" i="3"/>
  <c r="E10" i="3"/>
  <c r="E11" i="3"/>
  <c r="E12" i="3"/>
  <c r="E7" i="3"/>
  <c r="D13" i="3"/>
  <c r="D15" i="3" s="1"/>
  <c r="C13" i="3"/>
  <c r="G31" i="1"/>
  <c r="G35" i="1"/>
  <c r="G34" i="1"/>
  <c r="G33" i="1"/>
  <c r="G32" i="1"/>
  <c r="G30" i="1"/>
  <c r="G19" i="1"/>
  <c r="G20" i="1"/>
  <c r="G18" i="1"/>
  <c r="G11" i="1"/>
  <c r="G10" i="1"/>
  <c r="G50" i="1" s="1"/>
  <c r="A27" i="1"/>
  <c r="A26" i="1"/>
  <c r="A15" i="1"/>
  <c r="A14" i="1"/>
  <c r="G15" i="1" l="1"/>
  <c r="G48" i="1"/>
  <c r="G27" i="1"/>
  <c r="E13" i="3"/>
  <c r="E15" i="3" s="1"/>
  <c r="E37" i="1" s="1"/>
  <c r="G37" i="1" s="1"/>
  <c r="E36" i="1" l="1"/>
  <c r="G36" i="1" s="1"/>
  <c r="G39" i="1" s="1"/>
  <c r="G51" i="1" s="1"/>
  <c r="A10" i="1" l="1"/>
  <c r="A32" i="1"/>
  <c r="A34" i="1"/>
  <c r="A35" i="1"/>
  <c r="A38" i="1"/>
  <c r="A39" i="1"/>
  <c r="A40" i="1"/>
  <c r="A19" i="1"/>
  <c r="A12" i="1"/>
  <c r="A13" i="1"/>
  <c r="A42" i="1"/>
  <c r="A43" i="1"/>
  <c r="A44" i="1"/>
  <c r="A45" i="1"/>
  <c r="A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Eva Lerner</author>
  </authors>
  <commentList>
    <comment ref="E11" authorId="0" shapeId="0" xr:uid="{AEE7F06D-EE00-4385-A91F-0DD80DD4F9A2}">
      <text>
        <r>
          <rPr>
            <sz val="9"/>
            <color indexed="81"/>
            <rFont val="Tahoma"/>
            <family val="2"/>
          </rPr>
          <t>To calculate the cost of training time, calculate the average hourly wage of your staff times the number of hours you plan to have them devote to training (ex: $20/hour x 8 hours = $160).</t>
        </r>
      </text>
    </comment>
    <comment ref="F11" authorId="0" shapeId="0" xr:uid="{338E7E02-D247-4701-98FD-7F8FDA1A3EF8}">
      <text>
        <r>
          <rPr>
            <sz val="9"/>
            <color indexed="81"/>
            <rFont val="Tahoma"/>
            <family val="2"/>
          </rPr>
          <t>Total number of staff that will partake in trainings</t>
        </r>
      </text>
    </comment>
    <comment ref="F32" authorId="0" shapeId="0" xr:uid="{A28B12A4-A65E-42CB-8864-790C4AEE423E}">
      <text>
        <r>
          <rPr>
            <sz val="9"/>
            <color indexed="81"/>
            <rFont val="Tahoma"/>
            <family val="2"/>
          </rPr>
          <t>Total units should be all NEW staff members</t>
        </r>
      </text>
    </comment>
    <comment ref="F34" authorId="0" shapeId="0" xr:uid="{BC30372E-540F-4953-BC4B-8642C179423A}">
      <text>
        <r>
          <rPr>
            <sz val="9"/>
            <color indexed="81"/>
            <rFont val="Tahoma"/>
            <family val="2"/>
          </rPr>
          <t>Total units should be total number of staff.</t>
        </r>
      </text>
    </comment>
    <comment ref="F35" authorId="0" shapeId="0" xr:uid="{CD4D4861-0A8E-4D07-A7F4-F39678D3BE18}">
      <text>
        <r>
          <rPr>
            <sz val="9"/>
            <color indexed="81"/>
            <rFont val="Tahoma"/>
            <family val="2"/>
          </rPr>
          <t>Total units is the total number of staff.</t>
        </r>
      </text>
    </comment>
    <comment ref="F36" authorId="0" shapeId="0" xr:uid="{E14DF400-9D49-42E8-AB4E-16670434F988}">
      <text>
        <r>
          <rPr>
            <sz val="9"/>
            <color indexed="81"/>
            <rFont val="Tahoma"/>
            <family val="2"/>
          </rPr>
          <t>Enter number of months (up to 18) for which you will need to cover startup salaries</t>
        </r>
      </text>
    </comment>
    <comment ref="F37" authorId="0" shapeId="0" xr:uid="{1CBC9851-C4F8-41BA-ABFE-5243D9C9C05F}">
      <text>
        <r>
          <rPr>
            <sz val="9"/>
            <color indexed="81"/>
            <rFont val="Tahoma"/>
            <family val="2"/>
          </rPr>
          <t>Enter the number of months (up to 18) for which you need to cover startup benefits.</t>
        </r>
      </text>
    </comment>
  </commentList>
</comments>
</file>

<file path=xl/sharedStrings.xml><?xml version="1.0" encoding="utf-8"?>
<sst xmlns="http://schemas.openxmlformats.org/spreadsheetml/2006/main" count="143" uniqueCount="77">
  <si>
    <t>New HRSN Personnel Costs</t>
  </si>
  <si>
    <t>Please complete the blue boxes below with local staffing information. The monthly salaries and benefits will be used to calculate the startup costs of hiring new staff.</t>
  </si>
  <si>
    <t>New Staff</t>
  </si>
  <si>
    <t>FTE</t>
  </si>
  <si>
    <t>Annual Salary (per FTE)</t>
  </si>
  <si>
    <t>Monthly Salary (per FTE)</t>
  </si>
  <si>
    <t>Total New Staff</t>
  </si>
  <si>
    <t>Fringe and Benefits</t>
  </si>
  <si>
    <t>New HRSN Startup Costs</t>
  </si>
  <si>
    <t>Expense considerations for new HRSN providers</t>
  </si>
  <si>
    <t>Funded by CCBF?</t>
  </si>
  <si>
    <t>Frequency of Expense</t>
  </si>
  <si>
    <t>Cost</t>
  </si>
  <si>
    <t>Units</t>
  </si>
  <si>
    <t>Annual Total</t>
  </si>
  <si>
    <t>Notes</t>
  </si>
  <si>
    <r>
      <rPr>
        <b/>
        <u/>
        <sz val="12"/>
        <rFont val="Aptos Narrow"/>
        <family val="2"/>
        <scheme val="minor"/>
      </rPr>
      <t>Technology:</t>
    </r>
    <r>
      <rPr>
        <b/>
        <sz val="12"/>
        <rFont val="Aptos Narrow"/>
        <family val="2"/>
        <scheme val="minor"/>
      </rPr>
      <t xml:space="preserve">
</t>
    </r>
    <r>
      <rPr>
        <sz val="12"/>
        <rFont val="Aptos Narrow"/>
        <family val="2"/>
        <scheme val="minor"/>
      </rPr>
      <t>IT Infrastructure and data platforms needed to enable the following functions:
1. HRSN screening and referral
2. Service authorization
3. Service delivery and case management
4. Invoicing
5. Member data collection, program monitoring, and reporting. 
You may be able to find integrated platforms that can perform multiple functions, or you may need to procure multiple data systems that each perform different functions.</t>
    </r>
  </si>
  <si>
    <t>New software for invoicing - Initial Purchase</t>
  </si>
  <si>
    <t>Select</t>
  </si>
  <si>
    <t>Once - Startup</t>
  </si>
  <si>
    <t>Health Share has committed resources to provide technical assistance and central infrastructure to support readiness, including a community-based care management platform and web-based billing infrastructure. All contracted organizations will have access to these tools at no cost.</t>
  </si>
  <si>
    <t>New software for invoicing - User Licenses</t>
  </si>
  <si>
    <t>Ongoing - Monthly</t>
  </si>
  <si>
    <t>New case management software (member data collection, service delivery) - Initial Purchase</t>
  </si>
  <si>
    <t>New case management software (member data collection, service delivery) - User Licenses</t>
  </si>
  <si>
    <t>Integration of data platforms/systems/tools</t>
  </si>
  <si>
    <t xml:space="preserve">If your new or existing systems do not share data, you may choose to integrate them or establish interoperability to prevent duplication, double documentation, and inefficiencies. </t>
  </si>
  <si>
    <t>Training and onboarding new data system(s)</t>
  </si>
  <si>
    <r>
      <t xml:space="preserve">New technology can take time to learn and adopt. It is advisable that you plan on devoting the equivalent of at least one full day of staff time for each staff member to be trained on the new technology that they will be using. </t>
    </r>
    <r>
      <rPr>
        <b/>
        <sz val="11"/>
        <rFont val="Aptos Narrow"/>
        <family val="2"/>
        <scheme val="minor"/>
      </rPr>
      <t>To calculate the cost of training time (column E), take the average hourly rate of your staff that will be trained and multiply that by the number of hours you plan for each staff member to spend in training. The number of units (column F) should be the number of staff to be trained.</t>
    </r>
  </si>
  <si>
    <t>Phone &amp; Tablets HIPAA security screen protectors</t>
  </si>
  <si>
    <t>Recommended for staff working in the community. At a minimum unique passwords and automatic screen lock security should be required on all work electronics.</t>
  </si>
  <si>
    <t xml:space="preserve">Email and data encryption </t>
  </si>
  <si>
    <t>Ongoing - Annually</t>
  </si>
  <si>
    <r>
      <t>Though encryption is not required federally, many states require email encryption as a protection against sharing protected health information (PHI). Google and other free email providers do offer email encryption and other security features for nonprofits with monthly user fees per user per month.</t>
    </r>
    <r>
      <rPr>
        <b/>
        <sz val="11"/>
        <rFont val="Aptos Narrow"/>
        <family val="2"/>
        <scheme val="minor"/>
      </rPr>
      <t xml:space="preserve"> </t>
    </r>
  </si>
  <si>
    <t>Link to U.S. Dept of Health and Human Service Guidance on email encryption</t>
  </si>
  <si>
    <t>Link outlining G-Suite, google for non-porifts with security features.</t>
  </si>
  <si>
    <t>Subtotal Technology CCBF Expenses</t>
  </si>
  <si>
    <t>Subtotal Technology Other Expenses</t>
  </si>
  <si>
    <r>
      <rPr>
        <b/>
        <u/>
        <sz val="12"/>
        <rFont val="Aptos Narrow"/>
        <family val="2"/>
        <scheme val="minor"/>
      </rPr>
      <t>Business or Operational Practices</t>
    </r>
    <r>
      <rPr>
        <b/>
        <sz val="12"/>
        <rFont val="Aptos Narrow"/>
        <family val="2"/>
        <scheme val="minor"/>
      </rPr>
      <t xml:space="preserve">
</t>
    </r>
    <r>
      <rPr>
        <sz val="12"/>
        <rFont val="Aptos Narrow"/>
        <family val="2"/>
        <scheme val="minor"/>
      </rPr>
      <t>1. Development of HRSN workflows, policies, and procedures
2. Procuring administrative support</t>
    </r>
    <r>
      <rPr>
        <b/>
        <sz val="12"/>
        <rFont val="Aptos Narrow"/>
        <family val="2"/>
        <scheme val="minor"/>
      </rPr>
      <t xml:space="preserve">
</t>
    </r>
    <r>
      <rPr>
        <sz val="12"/>
        <rFont val="Aptos Narrow"/>
        <family val="2"/>
        <scheme val="minor"/>
      </rPr>
      <t>3. Administrative items necessary to perform HRSN duties or expand HRSN service delivery capacity (e.g., purchasing a commercial refrigerator in order to provide additional Medically Tailored Meals to eligible members)</t>
    </r>
  </si>
  <si>
    <t>Medicaid Consultant</t>
  </si>
  <si>
    <t>Health Share has committed resources to provide technical assistance and central infrastructure to support readiness through an agreement with CSH. We will discussing different needs and ways to support CBOs as we learn more through individual 1:1 TA sessions and Readiness Assessments.</t>
  </si>
  <si>
    <t>Organizational/Professional Liability Insurance</t>
  </si>
  <si>
    <t>Agencies can choose to purchase professional liability insurance for the agency/group or require it at the individual practitioner level. Organizational liability insurance may be required by the State Medicaid Agency in order to enroll with your state as a Medicaid provider. It is reasonable to estimate $500-1000 per year for professional liability insurance at the organizational level. If you have 2 or fewer clinical staff seeking professional liability insurance it may be cheaper to insure per staff member as those costs can average between $20-$50 per month per clinical staff.</t>
  </si>
  <si>
    <t>Stipends for PWLE</t>
  </si>
  <si>
    <t xml:space="preserve">When designing your new HRSN service offerings, you should always include clients and members to ensure you are being person-centered in your workflows and service delivery. It is important to compensate people with lived expertise (PWLE) for their time, and you should include funds to support stipends for PWLE in your startup budget. </t>
  </si>
  <si>
    <t>Administrative items necessary for performing or expanding delivery of HRSN services</t>
  </si>
  <si>
    <t>Other</t>
  </si>
  <si>
    <t>Subtotal Business Operations CCBF Expenses</t>
  </si>
  <si>
    <t>Subtotal Business Operations Other Expenses</t>
  </si>
  <si>
    <r>
      <rPr>
        <b/>
        <u/>
        <sz val="12"/>
        <rFont val="Aptos Narrow"/>
        <family val="2"/>
        <scheme val="minor"/>
      </rPr>
      <t>Workforce Development</t>
    </r>
    <r>
      <rPr>
        <b/>
        <sz val="12"/>
        <rFont val="Aptos Narrow"/>
        <family val="2"/>
        <scheme val="minor"/>
      </rPr>
      <t xml:space="preserve">
</t>
    </r>
    <r>
      <rPr>
        <sz val="12"/>
        <rFont val="Aptos Narrow"/>
        <family val="2"/>
        <scheme val="minor"/>
      </rPr>
      <t>1. Recruiting and hiring new staff
2. Salary and benefits for up to 18 months
3. Training, technical assistance, and certifications for staff</t>
    </r>
  </si>
  <si>
    <t>Advertising/job posting</t>
  </si>
  <si>
    <t>The costs of advertising and recruiting new staff.</t>
  </si>
  <si>
    <t>Sign-on bonuses</t>
  </si>
  <si>
    <r>
      <t xml:space="preserve">If necessary given local market conditions. </t>
    </r>
    <r>
      <rPr>
        <b/>
        <sz val="11"/>
        <rFont val="Aptos Narrow"/>
        <family val="2"/>
        <scheme val="minor"/>
      </rPr>
      <t>Total units (column F) should equal the total number of new staff hired.</t>
    </r>
  </si>
  <si>
    <t>Background Checks</t>
  </si>
  <si>
    <t>Total units (column F) should be equal to the number of new staff hired.</t>
  </si>
  <si>
    <t>Training and onboarding new staff</t>
  </si>
  <si>
    <t>HIPAA &amp; Compliance Training</t>
  </si>
  <si>
    <r>
      <t xml:space="preserve">Some State Medicaid Agencies offer regular training on these topics at no or low cost to contracted providers. Additionally the Office of the Inspector General at the U.S. Department of Health and Human Services offers free online training on these general topics. Estimates of $50 per staff member are averaged from several online learning programs, including CSH Training Center and Relias LMS. </t>
    </r>
    <r>
      <rPr>
        <b/>
        <sz val="11"/>
        <rFont val="Aptos Narrow"/>
        <family val="2"/>
        <scheme val="minor"/>
      </rPr>
      <t>Total units (column F) should equal the total number of staff.</t>
    </r>
  </si>
  <si>
    <t>HIPAA FAQs link to U.S. Dept of Health and Human Services website</t>
  </si>
  <si>
    <t xml:space="preserve">Whistleblower and Medicaid Fraud Prevention </t>
  </si>
  <si>
    <r>
      <t xml:space="preserve">These trainings are sometimes provided in conjunction with HIPAA and Compliance Trainings. Some State Medicaid Agencies offer regular training on these topics at no or low cost to contracted providers. Additionally the Office of the Inspector General at the U.S. Department of Health and Human Services offers free online training on these general topics. Estimates of $50 per staff member are averaged from several online learning programs, including CSH Training Center and Relias LMS. </t>
    </r>
    <r>
      <rPr>
        <b/>
        <sz val="11"/>
        <rFont val="Aptos Narrow"/>
        <family val="2"/>
        <scheme val="minor"/>
      </rPr>
      <t>Total units (column F) should equal the total number of staff.</t>
    </r>
    <r>
      <rPr>
        <sz val="11"/>
        <rFont val="Aptos Narrow"/>
        <family val="2"/>
        <scheme val="minor"/>
      </rPr>
      <t xml:space="preserve"> </t>
    </r>
  </si>
  <si>
    <t>New staff salaries (up to the first 18 months)</t>
  </si>
  <si>
    <r>
      <t xml:space="preserve">Community Capacity Building Funds could cover up to the first 18 months of salary for new staff members that are hired to directly oversee, design, implement, and/or execute HRNS responsbilities. </t>
    </r>
    <r>
      <rPr>
        <b/>
        <sz val="11"/>
        <rFont val="Aptos Narrow"/>
        <family val="2"/>
        <scheme val="minor"/>
      </rPr>
      <t xml:space="preserve">Total units (column F) equals the total number of months for which you need to budget startup salaries (up to 18 months). </t>
    </r>
  </si>
  <si>
    <t>New staff benefits (up to the first 18 months)</t>
  </si>
  <si>
    <r>
      <t xml:space="preserve">Community Capacity Building Funds could cover up to the first 18 months of benefits (fringe) for new staff members that are hired to directly oversee, design, implement, and/or execute HRNS responsbilities. </t>
    </r>
    <r>
      <rPr>
        <b/>
        <sz val="11"/>
        <rFont val="Aptos Narrow"/>
        <family val="2"/>
        <scheme val="minor"/>
      </rPr>
      <t xml:space="preserve">Total units (column F) equals the total number of months for which you need to budget startup benefits (up to 18 months). </t>
    </r>
  </si>
  <si>
    <t>Subtotal Workforce Development CCBF Expenses</t>
  </si>
  <si>
    <t>Subtotal Workforce Development Other Expenses</t>
  </si>
  <si>
    <r>
      <rPr>
        <b/>
        <u/>
        <sz val="12"/>
        <rFont val="Aptos Narrow"/>
        <family val="2"/>
        <scheme val="minor"/>
      </rPr>
      <t>Outreach, Education, and Convening</t>
    </r>
    <r>
      <rPr>
        <b/>
        <sz val="12"/>
        <rFont val="Aptos Narrow"/>
        <family val="2"/>
        <scheme val="minor"/>
      </rPr>
      <t xml:space="preserve">
</t>
    </r>
    <r>
      <rPr>
        <sz val="12"/>
        <rFont val="Aptos Narrow"/>
        <family val="2"/>
        <scheme val="minor"/>
      </rPr>
      <t>1. Producing and translating materials to promote HRSN services
2. Facilitating outreach events
3. Community engagement activities</t>
    </r>
  </si>
  <si>
    <t>Production costs</t>
  </si>
  <si>
    <t>Event space</t>
  </si>
  <si>
    <t>Subtotal Outreach and Education CCBF Expenses</t>
  </si>
  <si>
    <t>Subtotal Outreach and Education Other Expenses</t>
  </si>
  <si>
    <t>Total HRSN Startup Costs Covered by CCBF</t>
  </si>
  <si>
    <t>Total HRSN Startup Costs Covered by Other</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</si>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</sst>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0.0_);[Red]\(#,##0.0\)"/>
    <numFmt numFmtId="165" formatCode="&quot;$&quot;#,##0"/>
    <numFmt numFmtId="166" formatCode="0.0"/>
    <numFmt numFmtId="167" formatCode="#,##0.0"/>
    <numFmt numFmtId="168" formatCode="&quot;Based on the # of tenants, we recommend &quot;#&quot; FTE&quot;"/>
    <numFmt numFmtId="169" formatCode="&quot;$&quot;#,##0.00"/>
  </numFmts>
  <fonts count="31">
    <font>
      <sz val="11"/>
      <color theme="1"/>
      <name val="Aptos Narrow"/>
      <family val="2"/>
      <scheme val="minor"/>
    </font>
    <font>
      <sz val="11"/>
      <color theme="1"/>
      <name val="Aptos Narrow"/>
      <family val="2"/>
      <scheme val="minor"/>
    </font>
    <font>
      <sz val="11"/>
      <color rgb="FFFF0000"/>
      <name val="Aptos Narrow"/>
      <family val="2"/>
      <scheme val="minor"/>
    </font>
    <font>
      <sz val="10"/>
      <color rgb="FF000000"/>
      <name val="Times New Roman"/>
      <family val="1"/>
    </font>
    <font>
      <b/>
      <sz val="10"/>
      <color rgb="FF000000"/>
      <name val="Times New Roman"/>
      <family val="1"/>
    </font>
    <font>
      <b/>
      <sz val="12"/>
      <color theme="1"/>
      <name val="Aptos Narrow"/>
      <family val="2"/>
      <scheme val="minor"/>
    </font>
    <font>
      <sz val="11"/>
      <color rgb="FF000000"/>
      <name val="Times New Roman"/>
      <family val="1"/>
    </font>
    <font>
      <sz val="8"/>
      <name val="Arial MT"/>
    </font>
    <font>
      <sz val="11"/>
      <name val="Aptos Narrow"/>
      <family val="2"/>
      <scheme val="minor"/>
    </font>
    <font>
      <b/>
      <sz val="11"/>
      <name val="Aptos Narrow"/>
      <family val="2"/>
      <scheme val="minor"/>
    </font>
    <font>
      <b/>
      <sz val="11"/>
      <color rgb="FF000000"/>
      <name val="Times New Roman"/>
      <family val="1"/>
    </font>
    <font>
      <sz val="11"/>
      <color theme="0"/>
      <name val="Times New Roman"/>
      <family val="1"/>
    </font>
    <font>
      <sz val="11"/>
      <name val="Times New Roman"/>
      <family val="1"/>
    </font>
    <font>
      <u/>
      <sz val="11"/>
      <color theme="10"/>
      <name val="Aptos Narrow"/>
      <family val="2"/>
      <scheme val="minor"/>
    </font>
    <font>
      <b/>
      <u/>
      <sz val="11"/>
      <color theme="10"/>
      <name val="Aptos Narrow"/>
      <family val="2"/>
      <scheme val="minor"/>
    </font>
    <font>
      <b/>
      <i/>
      <sz val="11"/>
      <name val="Aptos Narrow"/>
      <family val="2"/>
      <scheme val="minor"/>
    </font>
    <font>
      <b/>
      <sz val="12"/>
      <name val="Aptos Narrow"/>
      <family val="2"/>
      <scheme val="minor"/>
    </font>
    <font>
      <b/>
      <u/>
      <sz val="12"/>
      <name val="Aptos Narrow"/>
      <family val="2"/>
      <scheme val="minor"/>
    </font>
    <font>
      <sz val="12"/>
      <name val="Aptos Narrow"/>
      <family val="2"/>
      <scheme val="minor"/>
    </font>
    <font>
      <sz val="12"/>
      <color theme="1"/>
      <name val="Aptos Narrow"/>
      <family val="2"/>
      <scheme val="minor"/>
    </font>
    <font>
      <b/>
      <sz val="18"/>
      <name val="Aptos Narrow"/>
      <family val="2"/>
      <scheme val="minor"/>
    </font>
    <font>
      <sz val="9"/>
      <color indexed="81"/>
      <name val="Tahoma"/>
      <family val="2"/>
    </font>
    <font>
      <b/>
      <sz val="12"/>
      <color rgb="FFFF0000"/>
      <name val="Aptos Narrow"/>
      <family val="2"/>
      <scheme val="minor"/>
    </font>
    <font>
      <sz val="12"/>
      <color rgb="FFFF0000"/>
      <name val="Aptos Narrow"/>
      <family val="2"/>
      <scheme val="minor"/>
    </font>
    <font>
      <i/>
      <sz val="12"/>
      <color theme="1"/>
      <name val="Aptos Narrow"/>
      <family val="2"/>
      <scheme val="minor"/>
    </font>
    <font>
      <i/>
      <sz val="11"/>
      <name val="Aptos Narrow"/>
      <family val="2"/>
      <scheme val="minor"/>
    </font>
    <font>
      <i/>
      <sz val="11"/>
      <color rgb="FFFF0000"/>
      <name val="Aptos Narrow"/>
      <family val="2"/>
      <scheme val="minor"/>
    </font>
    <font>
      <b/>
      <sz val="11"/>
      <color rgb="FFFF0000"/>
      <name val="Aptos Narrow"/>
      <family val="2"/>
      <scheme val="minor"/>
    </font>
    <font>
      <i/>
      <sz val="12"/>
      <name val="Aptos Narrow"/>
      <family val="2"/>
      <scheme val="minor"/>
    </font>
    <font>
      <i/>
      <sz val="12"/>
      <color rgb="FFFF0000"/>
      <name val="Aptos Narrow"/>
      <family val="2"/>
      <scheme val="minor"/>
    </font>
    <font>
      <sz val="11"/>
      <color rgb="FF000000"/>
      <name val="Aptos Narrow"/>
      <family val="2"/>
      <scheme val="minor"/>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right/>
      <top style="dotted">
        <color auto="1"/>
      </top>
      <bottom style="dotted">
        <color auto="1"/>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tted">
        <color indexed="64"/>
      </top>
      <bottom style="dotted">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7" fillId="0" borderId="0"/>
    <xf numFmtId="0" fontId="13" fillId="0" borderId="0" applyNumberFormat="0" applyFill="0" applyBorder="0" applyAlignment="0" applyProtection="0"/>
  </cellStyleXfs>
  <cellXfs count="129">
    <xf numFmtId="0" fontId="0" fillId="0" borderId="0" xfId="0"/>
    <xf numFmtId="0" fontId="3" fillId="2" borderId="0" xfId="3" applyFill="1" applyAlignment="1">
      <alignment horizontal="left" vertical="center"/>
    </xf>
    <xf numFmtId="44" fontId="3" fillId="2" borderId="0" xfId="1" applyFont="1" applyFill="1" applyBorder="1" applyAlignment="1" applyProtection="1">
      <alignment horizontal="left" vertical="center"/>
    </xf>
    <xf numFmtId="0" fontId="3" fillId="2" borderId="0" xfId="3" applyFill="1" applyAlignment="1">
      <alignment horizontal="left" vertical="center" wrapText="1"/>
    </xf>
    <xf numFmtId="0" fontId="3" fillId="2" borderId="0" xfId="3" applyFill="1" applyAlignment="1">
      <alignment horizontal="center" vertical="center" wrapText="1"/>
    </xf>
    <xf numFmtId="0" fontId="4" fillId="2" borderId="0" xfId="3" applyFont="1" applyFill="1" applyAlignment="1">
      <alignment horizontal="left" vertical="center"/>
    </xf>
    <xf numFmtId="0" fontId="6" fillId="2" borderId="0" xfId="3" applyFont="1" applyFill="1" applyAlignment="1">
      <alignment horizontal="right" vertical="center"/>
    </xf>
    <xf numFmtId="6" fontId="8" fillId="4" borderId="3" xfId="4" applyNumberFormat="1" applyFont="1" applyFill="1" applyBorder="1" applyAlignment="1">
      <alignment horizontal="right" vertical="center" wrapText="1"/>
    </xf>
    <xf numFmtId="6" fontId="9" fillId="3" borderId="3" xfId="4" applyNumberFormat="1" applyFont="1" applyFill="1" applyBorder="1" applyAlignment="1">
      <alignment horizontal="center" vertical="center"/>
    </xf>
    <xf numFmtId="0" fontId="9" fillId="4" borderId="3" xfId="4" applyFont="1" applyFill="1" applyBorder="1" applyAlignment="1">
      <alignment horizontal="center" vertical="center" wrapText="1"/>
    </xf>
    <xf numFmtId="0" fontId="9" fillId="4" borderId="4" xfId="4" applyFont="1" applyFill="1" applyBorder="1" applyAlignment="1">
      <alignment horizontal="center" vertical="center" wrapText="1"/>
    </xf>
    <xf numFmtId="0" fontId="9" fillId="4" borderId="5" xfId="4" applyFont="1" applyFill="1" applyBorder="1" applyAlignment="1">
      <alignment vertical="center" wrapText="1"/>
    </xf>
    <xf numFmtId="6" fontId="8" fillId="4" borderId="6" xfId="4" applyNumberFormat="1" applyFont="1" applyFill="1" applyBorder="1" applyAlignment="1">
      <alignment horizontal="right" vertical="center" wrapText="1"/>
    </xf>
    <xf numFmtId="6" fontId="9" fillId="3" borderId="6" xfId="4" applyNumberFormat="1" applyFont="1" applyFill="1" applyBorder="1" applyAlignment="1">
      <alignment horizontal="center" vertical="center"/>
    </xf>
    <xf numFmtId="0" fontId="9" fillId="4" borderId="6" xfId="4" applyFont="1" applyFill="1" applyBorder="1" applyAlignment="1">
      <alignment horizontal="center" vertical="center" wrapText="1"/>
    </xf>
    <xf numFmtId="0" fontId="9" fillId="4" borderId="7" xfId="4" applyFont="1" applyFill="1" applyBorder="1" applyAlignment="1">
      <alignment horizontal="center" vertical="center" wrapText="1"/>
    </xf>
    <xf numFmtId="0" fontId="9" fillId="4" borderId="8" xfId="4" applyFont="1" applyFill="1" applyBorder="1" applyAlignment="1">
      <alignment vertical="center" wrapText="1"/>
    </xf>
    <xf numFmtId="0" fontId="6" fillId="2" borderId="0" xfId="3" applyFont="1" applyFill="1" applyAlignment="1">
      <alignment horizontal="left" vertical="center"/>
    </xf>
    <xf numFmtId="0" fontId="9" fillId="5" borderId="9" xfId="4" applyFont="1" applyFill="1" applyBorder="1" applyAlignment="1">
      <alignment vertical="center" wrapText="1"/>
    </xf>
    <xf numFmtId="0" fontId="9" fillId="5" borderId="9" xfId="4" applyFont="1" applyFill="1" applyBorder="1" applyAlignment="1">
      <alignment horizontal="center" vertical="center" wrapText="1"/>
    </xf>
    <xf numFmtId="0" fontId="9" fillId="5" borderId="10" xfId="4" applyFont="1" applyFill="1" applyBorder="1" applyAlignment="1">
      <alignment horizontal="center" vertical="center" wrapText="1"/>
    </xf>
    <xf numFmtId="0" fontId="9" fillId="5" borderId="11" xfId="4" applyFont="1" applyFill="1" applyBorder="1" applyAlignment="1">
      <alignment horizontal="right" vertical="center" wrapText="1"/>
    </xf>
    <xf numFmtId="0" fontId="10" fillId="2" borderId="0" xfId="3" applyFont="1" applyFill="1" applyAlignment="1">
      <alignment horizontal="left" vertical="center"/>
    </xf>
    <xf numFmtId="6" fontId="9" fillId="3" borderId="9" xfId="4" applyNumberFormat="1" applyFont="1" applyFill="1" applyBorder="1" applyAlignment="1">
      <alignment horizontal="center" vertical="center"/>
    </xf>
    <xf numFmtId="6" fontId="8" fillId="0" borderId="12" xfId="4" applyNumberFormat="1" applyFont="1" applyBorder="1" applyAlignment="1">
      <alignment horizontal="left" vertical="center" wrapText="1"/>
    </xf>
    <xf numFmtId="6" fontId="8" fillId="3" borderId="6" xfId="4" applyNumberFormat="1" applyFont="1" applyFill="1" applyBorder="1" applyAlignment="1">
      <alignment horizontal="center" vertical="center"/>
    </xf>
    <xf numFmtId="164" fontId="8" fillId="6" borderId="12" xfId="4" applyNumberFormat="1" applyFont="1" applyFill="1" applyBorder="1" applyAlignment="1" applyProtection="1">
      <alignment horizontal="center" vertical="center" wrapText="1"/>
      <protection locked="0"/>
    </xf>
    <xf numFmtId="6" fontId="8" fillId="6" borderId="12" xfId="4" applyNumberFormat="1" applyFont="1" applyFill="1" applyBorder="1" applyAlignment="1" applyProtection="1">
      <alignment horizontal="center" vertical="center" wrapText="1"/>
      <protection locked="0"/>
    </xf>
    <xf numFmtId="0" fontId="8" fillId="6" borderId="13" xfId="4" applyFont="1" applyFill="1" applyBorder="1" applyAlignment="1" applyProtection="1">
      <alignment horizontal="center" vertical="center" wrapText="1"/>
      <protection locked="0"/>
    </xf>
    <xf numFmtId="0" fontId="8" fillId="6" borderId="14" xfId="4" applyFont="1" applyFill="1" applyBorder="1" applyAlignment="1" applyProtection="1">
      <alignment horizontal="left" vertical="center" wrapText="1"/>
      <protection locked="0"/>
    </xf>
    <xf numFmtId="0" fontId="11" fillId="2" borderId="0" xfId="3" applyFont="1" applyFill="1" applyAlignment="1">
      <alignment horizontal="left" vertical="center"/>
    </xf>
    <xf numFmtId="6" fontId="8" fillId="0" borderId="9" xfId="4" applyNumberFormat="1" applyFont="1" applyBorder="1" applyAlignment="1">
      <alignment horizontal="left" vertical="center" wrapText="1"/>
    </xf>
    <xf numFmtId="0" fontId="8" fillId="0" borderId="11" xfId="4" applyFont="1" applyBorder="1" applyAlignment="1">
      <alignment horizontal="left" vertical="center" wrapText="1"/>
    </xf>
    <xf numFmtId="0" fontId="12" fillId="2" borderId="0" xfId="3" applyFont="1" applyFill="1" applyAlignment="1">
      <alignment horizontal="left" vertical="center"/>
    </xf>
    <xf numFmtId="6" fontId="8" fillId="0" borderId="6" xfId="4" applyNumberFormat="1" applyFont="1" applyBorder="1" applyAlignment="1">
      <alignment horizontal="left" vertical="center" wrapText="1"/>
    </xf>
    <xf numFmtId="0" fontId="8" fillId="0" borderId="8" xfId="4" applyFont="1" applyBorder="1" applyAlignment="1">
      <alignment horizontal="left" vertical="center" wrapText="1"/>
    </xf>
    <xf numFmtId="164" fontId="8" fillId="6" borderId="9" xfId="4" applyNumberFormat="1" applyFont="1" applyFill="1" applyBorder="1" applyAlignment="1" applyProtection="1">
      <alignment horizontal="center" vertical="center"/>
      <protection locked="0"/>
    </xf>
    <xf numFmtId="164" fontId="8" fillId="6" borderId="6" xfId="4" applyNumberFormat="1" applyFont="1" applyFill="1" applyBorder="1" applyAlignment="1" applyProtection="1">
      <alignment horizontal="center" vertical="center"/>
      <protection locked="0"/>
    </xf>
    <xf numFmtId="0" fontId="9" fillId="8" borderId="9" xfId="4" applyFont="1" applyFill="1" applyBorder="1" applyAlignment="1">
      <alignment vertical="center" wrapText="1"/>
    </xf>
    <xf numFmtId="0" fontId="9" fillId="8" borderId="9" xfId="4" applyFont="1" applyFill="1" applyBorder="1" applyAlignment="1">
      <alignment horizontal="center" vertical="center" wrapText="1"/>
    </xf>
    <xf numFmtId="0" fontId="9" fillId="8" borderId="10" xfId="4" applyFont="1" applyFill="1" applyBorder="1" applyAlignment="1">
      <alignment vertical="center" wrapText="1"/>
    </xf>
    <xf numFmtId="0" fontId="9" fillId="8" borderId="10" xfId="4" applyFont="1" applyFill="1" applyBorder="1" applyAlignment="1">
      <alignment horizontal="center" vertical="center" wrapText="1"/>
    </xf>
    <xf numFmtId="0" fontId="9" fillId="8" borderId="11" xfId="4" applyFont="1" applyFill="1" applyBorder="1" applyAlignment="1">
      <alignment vertical="center" wrapText="1"/>
    </xf>
    <xf numFmtId="0" fontId="15" fillId="5" borderId="9" xfId="4" applyFont="1" applyFill="1" applyBorder="1" applyAlignment="1">
      <alignment vertical="center" wrapText="1"/>
    </xf>
    <xf numFmtId="164" fontId="8" fillId="6" borderId="17" xfId="4" applyNumberFormat="1" applyFont="1" applyFill="1" applyBorder="1" applyAlignment="1" applyProtection="1">
      <alignment horizontal="center" vertical="center"/>
      <protection locked="0"/>
    </xf>
    <xf numFmtId="0" fontId="8" fillId="0" borderId="18" xfId="4" applyFont="1" applyBorder="1" applyAlignment="1">
      <alignment horizontal="left" vertical="center" wrapText="1"/>
    </xf>
    <xf numFmtId="0" fontId="9" fillId="7" borderId="22" xfId="4" applyFont="1" applyFill="1" applyBorder="1" applyAlignment="1">
      <alignment horizontal="center" vertical="center"/>
    </xf>
    <xf numFmtId="0" fontId="9" fillId="7" borderId="22" xfId="4" applyFont="1" applyFill="1" applyBorder="1" applyAlignment="1">
      <alignment horizontal="center" vertical="center" wrapText="1"/>
    </xf>
    <xf numFmtId="0" fontId="9" fillId="7" borderId="23" xfId="4" applyFont="1" applyFill="1" applyBorder="1" applyAlignment="1">
      <alignment horizontal="center" vertical="center" wrapText="1"/>
    </xf>
    <xf numFmtId="0" fontId="9" fillId="7" borderId="24" xfId="4" applyFont="1" applyFill="1" applyBorder="1" applyAlignment="1">
      <alignment horizontal="center" vertical="center" wrapText="1"/>
    </xf>
    <xf numFmtId="0" fontId="19" fillId="2" borderId="0" xfId="0" applyFont="1" applyFill="1" applyAlignment="1">
      <alignment vertical="center"/>
    </xf>
    <xf numFmtId="0" fontId="5" fillId="2" borderId="0" xfId="0" applyFont="1" applyFill="1" applyAlignment="1">
      <alignment horizontal="left" vertical="center"/>
    </xf>
    <xf numFmtId="0" fontId="19" fillId="2" borderId="0" xfId="0" applyFont="1" applyFill="1" applyAlignment="1">
      <alignment horizontal="left" vertical="center"/>
    </xf>
    <xf numFmtId="0" fontId="19" fillId="2" borderId="0" xfId="0" applyFont="1" applyFill="1" applyAlignment="1">
      <alignment horizontal="center" vertical="center"/>
    </xf>
    <xf numFmtId="166" fontId="8" fillId="6" borderId="12" xfId="2" applyNumberFormat="1" applyFont="1" applyFill="1" applyBorder="1" applyAlignment="1" applyProtection="1">
      <alignment horizontal="center" vertical="center"/>
      <protection locked="0"/>
    </xf>
    <xf numFmtId="6" fontId="8" fillId="3" borderId="9" xfId="4" applyNumberFormat="1" applyFont="1" applyFill="1" applyBorder="1" applyAlignment="1">
      <alignment horizontal="center" vertical="center"/>
    </xf>
    <xf numFmtId="0" fontId="8" fillId="6" borderId="11" xfId="4" applyFont="1" applyFill="1" applyBorder="1" applyAlignment="1">
      <alignment horizontal="left" vertical="center" wrapText="1"/>
    </xf>
    <xf numFmtId="0" fontId="8" fillId="6" borderId="13" xfId="4" applyFont="1" applyFill="1" applyBorder="1" applyAlignment="1">
      <alignment horizontal="center" vertical="center" wrapText="1"/>
    </xf>
    <xf numFmtId="0" fontId="8" fillId="6" borderId="10" xfId="4" applyFont="1" applyFill="1" applyBorder="1" applyAlignment="1">
      <alignment horizontal="center" vertical="center" wrapText="1"/>
    </xf>
    <xf numFmtId="0" fontId="8" fillId="6" borderId="7" xfId="4" applyFont="1" applyFill="1" applyBorder="1" applyAlignment="1">
      <alignment horizontal="center" vertical="center" wrapText="1"/>
    </xf>
    <xf numFmtId="0" fontId="8" fillId="6" borderId="0" xfId="4" applyFont="1" applyFill="1" applyAlignment="1">
      <alignment horizontal="center" vertical="center" wrapText="1"/>
    </xf>
    <xf numFmtId="0" fontId="1" fillId="2" borderId="11" xfId="0" applyFont="1" applyFill="1" applyBorder="1" applyAlignment="1">
      <alignment horizontal="left" vertical="center" wrapText="1"/>
    </xf>
    <xf numFmtId="6" fontId="8" fillId="6" borderId="9" xfId="4" applyNumberFormat="1" applyFont="1" applyFill="1" applyBorder="1" applyAlignment="1" applyProtection="1">
      <alignment horizontal="center" vertical="center"/>
      <protection locked="0"/>
    </xf>
    <xf numFmtId="6" fontId="8" fillId="6" borderId="6" xfId="4" applyNumberFormat="1" applyFont="1" applyFill="1" applyBorder="1" applyAlignment="1" applyProtection="1">
      <alignment horizontal="center" vertical="center"/>
      <protection locked="0"/>
    </xf>
    <xf numFmtId="0" fontId="9" fillId="5" borderId="6" xfId="4" applyFont="1" applyFill="1" applyBorder="1" applyAlignment="1">
      <alignment vertical="center" wrapText="1"/>
    </xf>
    <xf numFmtId="0" fontId="1" fillId="6" borderId="10" xfId="0" applyFont="1" applyFill="1" applyBorder="1" applyAlignment="1">
      <alignment horizontal="center" vertical="center" wrapText="1"/>
    </xf>
    <xf numFmtId="164" fontId="8" fillId="6" borderId="9" xfId="4" applyNumberFormat="1" applyFont="1" applyFill="1" applyBorder="1" applyAlignment="1">
      <alignment horizontal="center" vertical="center"/>
    </xf>
    <xf numFmtId="164" fontId="8" fillId="6" borderId="6" xfId="4" applyNumberFormat="1" applyFont="1" applyFill="1" applyBorder="1" applyAlignment="1">
      <alignment horizontal="center" vertical="center"/>
    </xf>
    <xf numFmtId="167" fontId="19" fillId="6" borderId="1" xfId="0" applyNumberFormat="1" applyFont="1" applyFill="1" applyBorder="1" applyAlignment="1" applyProtection="1">
      <alignment horizontal="center" vertical="center"/>
      <protection locked="0"/>
    </xf>
    <xf numFmtId="165" fontId="19" fillId="6" borderId="2" xfId="0" applyNumberFormat="1" applyFont="1" applyFill="1" applyBorder="1" applyAlignment="1" applyProtection="1">
      <alignment horizontal="center" vertical="center"/>
      <protection locked="0"/>
    </xf>
    <xf numFmtId="165" fontId="19" fillId="6" borderId="1" xfId="0" applyNumberFormat="1" applyFont="1" applyFill="1" applyBorder="1" applyAlignment="1" applyProtection="1">
      <alignment horizontal="center" vertical="center"/>
      <protection locked="0"/>
    </xf>
    <xf numFmtId="165" fontId="19" fillId="3" borderId="2" xfId="0" applyNumberFormat="1" applyFont="1" applyFill="1" applyBorder="1" applyAlignment="1">
      <alignment horizontal="center" vertical="center"/>
    </xf>
    <xf numFmtId="0" fontId="19" fillId="6" borderId="1" xfId="0" applyFont="1" applyFill="1" applyBorder="1" applyAlignment="1" applyProtection="1">
      <alignment wrapText="1"/>
      <protection locked="0"/>
    </xf>
    <xf numFmtId="0" fontId="19" fillId="6" borderId="1" xfId="0" applyFont="1" applyFill="1" applyBorder="1" applyProtection="1">
      <protection locked="0"/>
    </xf>
    <xf numFmtId="9" fontId="24" fillId="6" borderId="1" xfId="2" applyFont="1" applyFill="1" applyBorder="1" applyAlignment="1" applyProtection="1">
      <alignment horizontal="center" vertical="top" wrapText="1"/>
      <protection locked="0"/>
    </xf>
    <xf numFmtId="0" fontId="5"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xf numFmtId="0" fontId="19" fillId="0" borderId="0" xfId="0" applyFont="1"/>
    <xf numFmtId="0" fontId="24" fillId="0" borderId="0" xfId="0" applyFont="1" applyAlignment="1">
      <alignment horizontal="left" wrapText="1"/>
    </xf>
    <xf numFmtId="0" fontId="24" fillId="0" borderId="0" xfId="0" applyFont="1" applyAlignment="1">
      <alignment horizontal="center"/>
    </xf>
    <xf numFmtId="168" fontId="25" fillId="0" borderId="0" xfId="0" applyNumberFormat="1" applyFont="1" applyAlignment="1">
      <alignment vertical="center"/>
    </xf>
    <xf numFmtId="168" fontId="26" fillId="0" borderId="0" xfId="0" applyNumberFormat="1" applyFont="1" applyAlignment="1">
      <alignment vertical="center"/>
    </xf>
    <xf numFmtId="1" fontId="8" fillId="0" borderId="0" xfId="0" applyNumberFormat="1" applyFont="1" applyAlignment="1">
      <alignment horizontal="left"/>
    </xf>
    <xf numFmtId="1" fontId="2" fillId="0" borderId="0" xfId="0" applyNumberFormat="1" applyFont="1"/>
    <xf numFmtId="0" fontId="2" fillId="0" borderId="0" xfId="0" applyFont="1"/>
    <xf numFmtId="0" fontId="18" fillId="0" borderId="0" xfId="0" applyFont="1"/>
    <xf numFmtId="0" fontId="24" fillId="0" borderId="1" xfId="0" applyFont="1" applyBorder="1" applyAlignment="1">
      <alignment horizontal="left" vertical="top" wrapText="1"/>
    </xf>
    <xf numFmtId="167" fontId="24" fillId="3" borderId="1" xfId="0" applyNumberFormat="1" applyFont="1" applyFill="1" applyBorder="1" applyAlignment="1">
      <alignment horizontal="center" vertical="top" wrapText="1"/>
    </xf>
    <xf numFmtId="169" fontId="24" fillId="3" borderId="1" xfId="1" applyNumberFormat="1" applyFont="1" applyFill="1" applyBorder="1" applyAlignment="1" applyProtection="1">
      <alignment horizontal="center" vertical="top" wrapText="1"/>
    </xf>
    <xf numFmtId="0" fontId="9" fillId="0" borderId="0" xfId="0" applyFont="1" applyAlignment="1">
      <alignment horizontal="left" vertical="top" wrapText="1"/>
    </xf>
    <xf numFmtId="0" fontId="27" fillId="0" borderId="0" xfId="0" applyFont="1" applyAlignment="1">
      <alignment horizontal="left" vertical="top" wrapText="1"/>
    </xf>
    <xf numFmtId="1" fontId="0" fillId="0" borderId="0" xfId="0" applyNumberFormat="1"/>
    <xf numFmtId="0" fontId="24" fillId="0" borderId="0" xfId="0" applyFont="1" applyAlignment="1">
      <alignment horizontal="center" vertical="center"/>
    </xf>
    <xf numFmtId="168" fontId="28" fillId="0" borderId="0" xfId="0" applyNumberFormat="1" applyFont="1" applyAlignment="1">
      <alignment horizontal="left" vertical="center" indent="1"/>
    </xf>
    <xf numFmtId="168" fontId="29" fillId="0" borderId="0" xfId="0" applyNumberFormat="1" applyFont="1" applyAlignment="1">
      <alignment horizontal="left" vertical="center" indent="1"/>
    </xf>
    <xf numFmtId="0" fontId="20" fillId="2" borderId="0" xfId="4" applyFont="1" applyFill="1" applyAlignment="1">
      <alignment vertical="center" wrapText="1"/>
    </xf>
    <xf numFmtId="0" fontId="8" fillId="2" borderId="11" xfId="4" applyFont="1" applyFill="1" applyBorder="1" applyAlignment="1">
      <alignment horizontal="left" vertical="center" wrapText="1"/>
    </xf>
    <xf numFmtId="165" fontId="8" fillId="6" borderId="12" xfId="2" applyNumberFormat="1" applyFont="1" applyFill="1" applyBorder="1" applyAlignment="1" applyProtection="1">
      <alignment horizontal="center" vertical="center" wrapText="1"/>
    </xf>
    <xf numFmtId="0" fontId="8" fillId="2" borderId="14" xfId="4" applyFont="1" applyFill="1" applyBorder="1" applyAlignment="1">
      <alignment horizontal="left" vertical="center" wrapText="1"/>
    </xf>
    <xf numFmtId="6" fontId="8" fillId="2" borderId="6" xfId="4" applyNumberFormat="1" applyFont="1" applyFill="1" applyBorder="1" applyAlignment="1">
      <alignment horizontal="left" vertical="center" wrapText="1"/>
    </xf>
    <xf numFmtId="6" fontId="8" fillId="2" borderId="17" xfId="4" applyNumberFormat="1" applyFont="1" applyFill="1" applyBorder="1" applyAlignment="1">
      <alignment horizontal="left" vertical="center" wrapText="1"/>
    </xf>
    <xf numFmtId="6" fontId="8" fillId="2" borderId="9" xfId="4" applyNumberFormat="1" applyFont="1" applyFill="1" applyBorder="1" applyAlignment="1">
      <alignment horizontal="left" vertical="center" wrapText="1"/>
    </xf>
    <xf numFmtId="6" fontId="8" fillId="2" borderId="12" xfId="4" applyNumberFormat="1" applyFont="1" applyFill="1" applyBorder="1" applyAlignment="1">
      <alignment horizontal="left" vertical="center" wrapText="1"/>
    </xf>
    <xf numFmtId="6" fontId="9" fillId="2" borderId="9" xfId="4" applyNumberFormat="1" applyFont="1" applyFill="1" applyBorder="1" applyAlignment="1">
      <alignment horizontal="left" vertical="center" wrapText="1"/>
    </xf>
    <xf numFmtId="0" fontId="8" fillId="0" borderId="6" xfId="4" applyFont="1" applyBorder="1" applyAlignment="1" applyProtection="1">
      <alignment horizontal="center" vertical="center" wrapText="1"/>
      <protection locked="0"/>
    </xf>
    <xf numFmtId="0" fontId="8" fillId="0" borderId="17" xfId="4" applyFont="1" applyBorder="1" applyAlignment="1" applyProtection="1">
      <alignment horizontal="center" vertical="center" wrapText="1"/>
      <protection locked="0"/>
    </xf>
    <xf numFmtId="0" fontId="8" fillId="0" borderId="9" xfId="4" applyFont="1" applyBorder="1" applyAlignment="1" applyProtection="1">
      <alignment horizontal="center" vertical="center" wrapText="1"/>
      <protection locked="0"/>
    </xf>
    <xf numFmtId="0" fontId="8" fillId="0" borderId="12" xfId="4" applyFont="1" applyBorder="1" applyAlignment="1" applyProtection="1">
      <alignment horizontal="center" vertical="center" wrapText="1"/>
      <protection locked="0"/>
    </xf>
    <xf numFmtId="0" fontId="8" fillId="9" borderId="6" xfId="4" applyFont="1" applyFill="1" applyBorder="1" applyAlignment="1" applyProtection="1">
      <alignment horizontal="center" vertical="center" wrapText="1"/>
      <protection locked="0"/>
    </xf>
    <xf numFmtId="0" fontId="8" fillId="0" borderId="14" xfId="4" applyFont="1" applyBorder="1" applyAlignment="1">
      <alignment horizontal="left" vertical="center" wrapText="1"/>
    </xf>
    <xf numFmtId="6" fontId="8" fillId="11" borderId="9" xfId="4" applyNumberFormat="1" applyFont="1" applyFill="1" applyBorder="1" applyAlignment="1" applyProtection="1">
      <alignment horizontal="center" vertical="center"/>
      <protection locked="0"/>
    </xf>
    <xf numFmtId="164" fontId="8" fillId="11" borderId="9" xfId="4" applyNumberFormat="1" applyFont="1" applyFill="1" applyBorder="1" applyAlignment="1" applyProtection="1">
      <alignment horizontal="center" vertical="center"/>
      <protection locked="0"/>
    </xf>
    <xf numFmtId="6" fontId="8" fillId="11" borderId="12" xfId="4" applyNumberFormat="1" applyFont="1" applyFill="1" applyBorder="1" applyAlignment="1" applyProtection="1">
      <alignment horizontal="center" vertical="center"/>
      <protection locked="0"/>
    </xf>
    <xf numFmtId="164" fontId="8" fillId="11" borderId="12" xfId="4" applyNumberFormat="1" applyFont="1" applyFill="1" applyBorder="1" applyAlignment="1" applyProtection="1">
      <alignment horizontal="center" vertical="center"/>
      <protection locked="0"/>
    </xf>
    <xf numFmtId="0" fontId="30" fillId="0" borderId="6" xfId="3" applyFont="1" applyBorder="1" applyAlignment="1">
      <alignment horizontal="left" vertical="center" wrapText="1"/>
    </xf>
    <xf numFmtId="0" fontId="30" fillId="0" borderId="9" xfId="3" applyFont="1" applyBorder="1" applyAlignment="1">
      <alignment horizontal="left" vertical="center" wrapText="1"/>
    </xf>
    <xf numFmtId="6" fontId="2" fillId="0" borderId="9" xfId="4" applyNumberFormat="1" applyFont="1" applyBorder="1" applyAlignment="1">
      <alignment horizontal="left" vertical="center" wrapText="1"/>
    </xf>
    <xf numFmtId="0" fontId="5" fillId="0" borderId="0" xfId="0" applyFont="1" applyAlignment="1">
      <alignment horizontal="left" vertical="center" wrapText="1"/>
    </xf>
    <xf numFmtId="0" fontId="20" fillId="2" borderId="0" xfId="4" applyFont="1" applyFill="1" applyAlignment="1">
      <alignment horizontal="left" vertical="center" wrapText="1"/>
    </xf>
    <xf numFmtId="0" fontId="16" fillId="4" borderId="21" xfId="4" applyFont="1" applyFill="1" applyBorder="1" applyAlignment="1">
      <alignment horizontal="left" vertical="center" wrapText="1"/>
    </xf>
    <xf numFmtId="0" fontId="16" fillId="4" borderId="20" xfId="4" applyFont="1" applyFill="1" applyBorder="1" applyAlignment="1">
      <alignment horizontal="left" vertical="center" wrapText="1"/>
    </xf>
    <xf numFmtId="0" fontId="16" fillId="4" borderId="19" xfId="4" applyFont="1" applyFill="1" applyBorder="1" applyAlignment="1">
      <alignment horizontal="left" vertical="center" wrapText="1"/>
    </xf>
    <xf numFmtId="0" fontId="14" fillId="2" borderId="16" xfId="5" applyFont="1" applyFill="1" applyBorder="1" applyAlignment="1" applyProtection="1">
      <alignment horizontal="center" vertical="center" wrapText="1"/>
    </xf>
    <xf numFmtId="0" fontId="14" fillId="2" borderId="15" xfId="5" applyFont="1" applyFill="1" applyBorder="1" applyAlignment="1" applyProtection="1">
      <alignment horizontal="center" vertical="center" wrapText="1"/>
    </xf>
    <xf numFmtId="0" fontId="20" fillId="2" borderId="0" xfId="4" applyFont="1" applyFill="1" applyAlignment="1">
      <alignment horizontal="center" vertical="center" wrapText="1"/>
    </xf>
    <xf numFmtId="0" fontId="9" fillId="10" borderId="11" xfId="4" applyFont="1" applyFill="1" applyBorder="1" applyAlignment="1">
      <alignment horizontal="left" vertical="center" wrapText="1"/>
    </xf>
    <xf numFmtId="0" fontId="9" fillId="10" borderId="10" xfId="4" applyFont="1" applyFill="1" applyBorder="1" applyAlignment="1">
      <alignment horizontal="left" vertical="center" wrapText="1"/>
    </xf>
    <xf numFmtId="0" fontId="9" fillId="10" borderId="25" xfId="4" applyFont="1" applyFill="1" applyBorder="1" applyAlignment="1">
      <alignment horizontal="left" vertical="center" wrapText="1"/>
    </xf>
  </cellXfs>
  <cellStyles count="6">
    <cellStyle name="Currency" xfId="1" builtinId="4"/>
    <cellStyle name="Hyperlink" xfId="5" builtinId="8"/>
    <cellStyle name="Normal" xfId="0" builtinId="0"/>
    <cellStyle name="Normal 2" xfId="3" xr:uid="{BE9F1529-9448-4C4C-A327-2B1004C4AC8F}"/>
    <cellStyle name="Normal_EXPSUM" xfId="4" xr:uid="{E4731961-BE43-4BD6-A607-7BECE9FB86F3}"/>
    <cellStyle name="Percent" xfId="2" builtinId="5"/>
  </cellStyles>
  <dxfs count="3">
    <dxf>
      <font>
        <color auto="1"/>
      </font>
      <fill>
        <patternFill>
          <bgColor rgb="FFFFC7CE"/>
        </patternFill>
      </fill>
    </dxf>
    <dxf>
      <font>
        <color auto="1"/>
      </font>
      <fill>
        <patternFill>
          <bgColor theme="9"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370416</xdr:colOff>
      <xdr:row>1</xdr:row>
      <xdr:rowOff>91027</xdr:rowOff>
    </xdr:from>
    <xdr:ext cx="1052618" cy="485313"/>
    <xdr:pic>
      <xdr:nvPicPr>
        <xdr:cNvPr id="2" name="Picture 1" descr="C:\Users\lauren.fulton\Downloads\CSH Logo Full Color (1).png">
          <a:extLst>
            <a:ext uri="{FF2B5EF4-FFF2-40B4-BE49-F238E27FC236}">
              <a16:creationId xmlns:a16="http://schemas.microsoft.com/office/drawing/2014/main" id="{5EEB4399-02ED-4D3C-ADBE-76DBBAB35E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416" y="281527"/>
          <a:ext cx="1052618" cy="485313"/>
        </a:xfrm>
        <a:prstGeom prst="rect">
          <a:avLst/>
        </a:prstGeom>
        <a:solidFill>
          <a:schemeClr val="bg1"/>
        </a:solid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475191</xdr:colOff>
      <xdr:row>0</xdr:row>
      <xdr:rowOff>119602</xdr:rowOff>
    </xdr:from>
    <xdr:ext cx="1052618" cy="485313"/>
    <xdr:pic>
      <xdr:nvPicPr>
        <xdr:cNvPr id="2" name="Picture 1" descr="C:\Users\lauren.fulton\Downloads\CSH Logo Full Color (1).png">
          <a:extLst>
            <a:ext uri="{FF2B5EF4-FFF2-40B4-BE49-F238E27FC236}">
              <a16:creationId xmlns:a16="http://schemas.microsoft.com/office/drawing/2014/main" id="{E5513ABC-72FD-4909-8DF9-A7B2F69EC6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91" y="119602"/>
          <a:ext cx="1052618" cy="485313"/>
        </a:xfrm>
        <a:prstGeom prst="rect">
          <a:avLst/>
        </a:prstGeom>
        <a:solidFill>
          <a:schemeClr val="bg1"/>
        </a:solid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hs.gov/hipaa/for-professionals/faq/index.html" TargetMode="External"/><Relationship Id="rId7" Type="http://schemas.openxmlformats.org/officeDocument/2006/relationships/comments" Target="../comments1.xml"/><Relationship Id="rId2" Type="http://schemas.openxmlformats.org/officeDocument/2006/relationships/hyperlink" Target="https://www.google.com/nonprofits/offerings/apps-for-nonprofits/" TargetMode="External"/><Relationship Id="rId1" Type="http://schemas.openxmlformats.org/officeDocument/2006/relationships/hyperlink" Target="https://www.hhs.gov/hipaa/for-professionals/faq/2001/is-the-use-of-encryption-mandatory-in-the-security-rule/index.html"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35ADC-FBFC-47BB-8B0C-F1D2B0271593}">
  <sheetPr>
    <tabColor theme="8" tint="0.79998168889431442"/>
  </sheetPr>
  <dimension ref="B3:N15"/>
  <sheetViews>
    <sheetView showGridLines="0" workbookViewId="0">
      <selection activeCell="K5" sqref="K5"/>
    </sheetView>
  </sheetViews>
  <sheetFormatPr defaultRowHeight="14.5"/>
  <cols>
    <col min="2" max="2" width="22.54296875" bestFit="1" customWidth="1"/>
    <col min="3" max="3" width="10.7265625" customWidth="1"/>
    <col min="4" max="5" width="23.453125" bestFit="1" customWidth="1"/>
  </cols>
  <sheetData>
    <row r="3" spans="2:14" s="50" customFormat="1" ht="24" customHeight="1">
      <c r="B3" s="96"/>
      <c r="C3" s="119" t="s">
        <v>0</v>
      </c>
      <c r="D3" s="119"/>
      <c r="E3" s="119"/>
      <c r="F3" s="96"/>
      <c r="G3" s="96"/>
      <c r="H3" s="96"/>
    </row>
    <row r="5" spans="2:14" s="78" customFormat="1" ht="60" customHeight="1">
      <c r="B5" s="118" t="s">
        <v>1</v>
      </c>
      <c r="C5" s="118"/>
      <c r="D5" s="118"/>
      <c r="E5" s="118"/>
      <c r="F5" s="75"/>
      <c r="G5" s="75"/>
      <c r="H5" s="76"/>
      <c r="I5" s="76"/>
      <c r="J5" s="77"/>
      <c r="K5" s="77"/>
    </row>
    <row r="6" spans="2:14" s="78" customFormat="1" ht="16">
      <c r="B6" s="79" t="s">
        <v>2</v>
      </c>
      <c r="C6" s="80" t="s">
        <v>3</v>
      </c>
      <c r="D6" s="80" t="s">
        <v>4</v>
      </c>
      <c r="E6" s="80" t="s">
        <v>5</v>
      </c>
      <c r="F6" s="75"/>
      <c r="G6" s="75"/>
      <c r="H6" s="76"/>
      <c r="I6" s="76"/>
      <c r="J6" s="77"/>
      <c r="K6" s="77"/>
    </row>
    <row r="7" spans="2:14" s="78" customFormat="1" ht="16">
      <c r="B7" s="72"/>
      <c r="C7" s="68"/>
      <c r="D7" s="69"/>
      <c r="E7" s="71">
        <f>D7/12</f>
        <v>0</v>
      </c>
      <c r="F7" s="81"/>
      <c r="G7" s="81"/>
      <c r="H7" s="82"/>
      <c r="I7" s="82"/>
      <c r="J7" s="82"/>
    </row>
    <row r="8" spans="2:14" s="78" customFormat="1" ht="16">
      <c r="B8" s="73"/>
      <c r="C8" s="68"/>
      <c r="D8" s="70"/>
      <c r="E8" s="71">
        <f t="shared" ref="E8:E12" si="0">D8/12</f>
        <v>0</v>
      </c>
      <c r="F8" s="81"/>
      <c r="G8" s="81"/>
      <c r="H8" s="82"/>
      <c r="I8" s="82"/>
      <c r="J8" s="82"/>
    </row>
    <row r="9" spans="2:14" s="78" customFormat="1" ht="16">
      <c r="B9" s="73"/>
      <c r="C9" s="68"/>
      <c r="D9" s="69"/>
      <c r="E9" s="71">
        <f t="shared" si="0"/>
        <v>0</v>
      </c>
      <c r="F9" s="81"/>
      <c r="G9" s="81"/>
      <c r="H9" s="82"/>
      <c r="I9" s="82"/>
      <c r="J9" s="82"/>
    </row>
    <row r="10" spans="2:14" s="78" customFormat="1" ht="16">
      <c r="B10" s="73"/>
      <c r="C10" s="68"/>
      <c r="D10" s="69"/>
      <c r="E10" s="71">
        <f t="shared" si="0"/>
        <v>0</v>
      </c>
      <c r="F10" s="81"/>
      <c r="G10" s="81"/>
      <c r="H10" s="82"/>
      <c r="I10" s="82"/>
      <c r="J10" s="82"/>
    </row>
    <row r="11" spans="2:14" s="78" customFormat="1" ht="16">
      <c r="B11" s="72"/>
      <c r="C11" s="68"/>
      <c r="D11" s="69"/>
      <c r="E11" s="71">
        <f t="shared" si="0"/>
        <v>0</v>
      </c>
      <c r="F11" s="83"/>
      <c r="G11" s="83"/>
      <c r="H11" s="84"/>
      <c r="I11" s="84"/>
      <c r="J11" s="85"/>
      <c r="L11" s="86"/>
      <c r="M11" s="86"/>
    </row>
    <row r="12" spans="2:14" s="78" customFormat="1" ht="16">
      <c r="B12" s="73"/>
      <c r="C12" s="68"/>
      <c r="D12" s="70"/>
      <c r="E12" s="71">
        <f t="shared" si="0"/>
        <v>0</v>
      </c>
      <c r="F12" s="81"/>
      <c r="G12" s="81"/>
      <c r="H12" s="82"/>
      <c r="I12" s="82"/>
      <c r="J12" s="82"/>
    </row>
    <row r="13" spans="2:14" s="78" customFormat="1" ht="16">
      <c r="B13" s="87" t="s">
        <v>6</v>
      </c>
      <c r="C13" s="88">
        <f>C7+C8</f>
        <v>0</v>
      </c>
      <c r="D13" s="89">
        <f>SUMPRODUCT(C7:C12,D7:D12)</f>
        <v>0</v>
      </c>
      <c r="E13" s="89">
        <f>SUMPRODUCT(C7:C12,E7:E12)</f>
        <v>0</v>
      </c>
      <c r="F13" s="90"/>
      <c r="G13" s="90"/>
      <c r="H13" s="91"/>
      <c r="I13" s="91"/>
      <c r="J13" s="85"/>
      <c r="K13" s="77"/>
      <c r="N13" s="77"/>
    </row>
    <row r="14" spans="2:14" s="78" customFormat="1" ht="16">
      <c r="B14"/>
      <c r="C14"/>
      <c r="D14"/>
      <c r="E14"/>
      <c r="F14" s="83"/>
      <c r="G14" s="83"/>
      <c r="H14" s="92"/>
      <c r="I14" s="92"/>
      <c r="J14"/>
      <c r="K14" s="93"/>
    </row>
    <row r="15" spans="2:14" s="78" customFormat="1" ht="16">
      <c r="B15" s="87" t="s">
        <v>7</v>
      </c>
      <c r="C15" s="74">
        <v>0</v>
      </c>
      <c r="D15" s="89">
        <f>D13*C15</f>
        <v>0</v>
      </c>
      <c r="E15" s="89">
        <f>C15*E13</f>
        <v>0</v>
      </c>
      <c r="F15" s="94"/>
      <c r="G15" s="94"/>
      <c r="H15" s="95"/>
      <c r="I15" s="95"/>
      <c r="J15" s="95"/>
    </row>
  </sheetData>
  <sheetProtection algorithmName="SHA-512" hashValue="CpEohQv5mfea6ELxlAFkNaArDOLESJXvTUhV+ZBVrMZEFdR6DWqkMQSG7aECjKgx+0K6v7Xxy0Q8fpChtzSYPg==" saltValue="SweTuPPCd3k2jze8S3b+wg==" spinCount="100000" sheet="1" objects="1" scenarios="1"/>
  <mergeCells count="2">
    <mergeCell ref="B5:E5"/>
    <mergeCell ref="C3:E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EC63A-3102-4CD2-95DB-73201F3AF11C}">
  <sheetPr>
    <tabColor theme="7" tint="0.79998168889431442"/>
  </sheetPr>
  <dimension ref="A1:L72"/>
  <sheetViews>
    <sheetView showGridLines="0" tabSelected="1" zoomScaleNormal="100" workbookViewId="0">
      <pane ySplit="4" topLeftCell="A5" activePane="bottomLeft" state="frozen"/>
      <selection pane="bottomLeft" activeCell="H11" sqref="H11"/>
    </sheetView>
  </sheetViews>
  <sheetFormatPr defaultColWidth="8.7265625" defaultRowHeight="13"/>
  <cols>
    <col min="1" max="1" width="7.26953125" style="1" customWidth="1"/>
    <col min="2" max="2" width="38.81640625" style="5" customWidth="1"/>
    <col min="3" max="3" width="25.81640625" style="4" bestFit="1" customWidth="1"/>
    <col min="4" max="4" width="25" style="4" customWidth="1"/>
    <col min="5" max="5" width="19.453125" style="3" customWidth="1"/>
    <col min="6" max="6" width="13" style="1" customWidth="1"/>
    <col min="7" max="7" width="16.54296875" style="1" customWidth="1"/>
    <col min="8" max="8" width="86.26953125" style="1" customWidth="1"/>
    <col min="9" max="9" width="8.26953125" style="2" customWidth="1"/>
    <col min="10" max="10" width="8.26953125" style="1" customWidth="1"/>
    <col min="11" max="16384" width="8.7265625" style="1"/>
  </cols>
  <sheetData>
    <row r="1" spans="1:12" s="50" customFormat="1" ht="16">
      <c r="A1" s="51"/>
      <c r="B1" s="52"/>
      <c r="C1" s="53"/>
      <c r="D1" s="53"/>
      <c r="H1" s="52"/>
    </row>
    <row r="2" spans="1:12" s="50" customFormat="1" ht="23.5">
      <c r="A2" s="125" t="s">
        <v>8</v>
      </c>
      <c r="B2" s="125"/>
      <c r="C2" s="125"/>
      <c r="D2" s="125"/>
      <c r="E2" s="125"/>
      <c r="F2" s="125"/>
      <c r="G2" s="125"/>
      <c r="H2" s="125"/>
    </row>
    <row r="3" spans="1:12" s="50" customFormat="1" ht="23.5">
      <c r="A3" s="125"/>
      <c r="B3" s="125"/>
      <c r="C3" s="125"/>
      <c r="D3" s="125"/>
      <c r="E3" s="125"/>
      <c r="F3" s="125"/>
      <c r="G3" s="125"/>
      <c r="H3" s="125"/>
    </row>
    <row r="4" spans="1:12" s="17" customFormat="1" ht="29">
      <c r="B4" s="49" t="s">
        <v>9</v>
      </c>
      <c r="C4" s="47" t="s">
        <v>10</v>
      </c>
      <c r="D4" s="48" t="s">
        <v>11</v>
      </c>
      <c r="E4" s="46" t="s">
        <v>12</v>
      </c>
      <c r="F4" s="47" t="s">
        <v>13</v>
      </c>
      <c r="G4" s="46" t="s">
        <v>14</v>
      </c>
      <c r="H4" s="47" t="s">
        <v>15</v>
      </c>
    </row>
    <row r="5" spans="1:12" s="17" customFormat="1" ht="128.25" customHeight="1" thickTop="1">
      <c r="B5" s="120" t="s">
        <v>16</v>
      </c>
      <c r="C5" s="121"/>
      <c r="D5" s="121"/>
      <c r="E5" s="121"/>
      <c r="F5" s="121"/>
      <c r="G5" s="121"/>
      <c r="H5" s="122"/>
    </row>
    <row r="6" spans="1:12" s="17" customFormat="1" ht="43.5">
      <c r="A6" s="30">
        <f>IF(OR(C6="Required-CMS",C6="Required-State Medicaid"),1,IF(C6="Not Required (optional)",2,0))</f>
        <v>0</v>
      </c>
      <c r="B6" s="110" t="s">
        <v>17</v>
      </c>
      <c r="C6" s="109" t="s">
        <v>18</v>
      </c>
      <c r="D6" s="57" t="s">
        <v>19</v>
      </c>
      <c r="E6" s="113"/>
      <c r="F6" s="114"/>
      <c r="G6" s="25">
        <f t="shared" ref="G6:G9" si="0">IF(D6="Ongoing - Monthly",E6*F6*12,E6*F6)</f>
        <v>0</v>
      </c>
      <c r="H6" s="116" t="s">
        <v>20</v>
      </c>
    </row>
    <row r="7" spans="1:12" s="17" customFormat="1" ht="43.5">
      <c r="A7" s="30">
        <f>IF(OR(C7="Required-CMS",C7="Required-State Medicaid"),1,IF(C7="Not Required (optional)",2,0))</f>
        <v>0</v>
      </c>
      <c r="B7" s="32" t="s">
        <v>21</v>
      </c>
      <c r="C7" s="109" t="s">
        <v>18</v>
      </c>
      <c r="D7" s="58" t="s">
        <v>22</v>
      </c>
      <c r="E7" s="111"/>
      <c r="F7" s="112"/>
      <c r="G7" s="25">
        <f t="shared" si="0"/>
        <v>0</v>
      </c>
      <c r="H7" s="115" t="s">
        <v>20</v>
      </c>
    </row>
    <row r="8" spans="1:12" s="17" customFormat="1" ht="43.5">
      <c r="A8" s="30"/>
      <c r="B8" s="32" t="s">
        <v>23</v>
      </c>
      <c r="C8" s="109" t="s">
        <v>18</v>
      </c>
      <c r="D8" s="58" t="s">
        <v>19</v>
      </c>
      <c r="E8" s="111"/>
      <c r="F8" s="112"/>
      <c r="G8" s="25">
        <f t="shared" si="0"/>
        <v>0</v>
      </c>
      <c r="H8" s="31" t="s">
        <v>20</v>
      </c>
    </row>
    <row r="9" spans="1:12" s="17" customFormat="1" ht="43.5">
      <c r="A9" s="30"/>
      <c r="B9" s="32" t="s">
        <v>24</v>
      </c>
      <c r="C9" s="109" t="s">
        <v>18</v>
      </c>
      <c r="D9" s="58" t="s">
        <v>22</v>
      </c>
      <c r="E9" s="111"/>
      <c r="F9" s="112"/>
      <c r="G9" s="25">
        <f t="shared" si="0"/>
        <v>0</v>
      </c>
      <c r="H9" s="31" t="s">
        <v>20</v>
      </c>
    </row>
    <row r="10" spans="1:12" s="17" customFormat="1" ht="29">
      <c r="A10" s="30">
        <f>IF(OR(C10="Required-CMS",C10="Required-State Medicaid"),1,IF(C10="Not Required (optional)",2,0))</f>
        <v>0</v>
      </c>
      <c r="B10" s="35" t="s">
        <v>25</v>
      </c>
      <c r="C10" s="105" t="s">
        <v>18</v>
      </c>
      <c r="D10" s="59" t="s">
        <v>19</v>
      </c>
      <c r="E10" s="62"/>
      <c r="F10" s="37"/>
      <c r="G10" s="25">
        <f t="shared" ref="G10" si="1">IF(D10="Ongoing - Monthly",E10*F10*12,E10*F10)</f>
        <v>0</v>
      </c>
      <c r="H10" s="100" t="s">
        <v>26</v>
      </c>
    </row>
    <row r="11" spans="1:12" s="17" customFormat="1" ht="93" customHeight="1">
      <c r="A11" s="30"/>
      <c r="B11" s="45" t="s">
        <v>27</v>
      </c>
      <c r="C11" s="106" t="s">
        <v>18</v>
      </c>
      <c r="D11" s="60" t="s">
        <v>19</v>
      </c>
      <c r="E11" s="62"/>
      <c r="F11" s="44"/>
      <c r="G11" s="25">
        <f>IF(D11="Ongoing - Monthly",E11*F11*12,E11*F11)</f>
        <v>0</v>
      </c>
      <c r="H11" s="101" t="s">
        <v>28</v>
      </c>
    </row>
    <row r="12" spans="1:12" s="17" customFormat="1" ht="29.5" thickBot="1">
      <c r="A12" s="30">
        <f>IF(OR(C12="Required-CMS",C12="Required-State Medicaid"),1,IF(C12="Not Required (optional)",2,0))</f>
        <v>0</v>
      </c>
      <c r="B12" s="32" t="s">
        <v>29</v>
      </c>
      <c r="C12" s="107" t="s">
        <v>18</v>
      </c>
      <c r="D12" s="58" t="s">
        <v>19</v>
      </c>
      <c r="E12" s="63"/>
      <c r="F12" s="36"/>
      <c r="G12" s="25">
        <f t="shared" ref="G12" si="2">IF(D12="Ongoing - Monthly",E12*F12*12,E12*F12)</f>
        <v>0</v>
      </c>
      <c r="H12" s="102" t="s">
        <v>30</v>
      </c>
    </row>
    <row r="13" spans="1:12" s="17" customFormat="1" ht="89.25" customHeight="1" thickBot="1">
      <c r="A13" s="30">
        <f>IF(OR(C13="Required-CMS",C13="Required-State Medicaid"),1,IF(C13="Not Required (optional)",2,0))</f>
        <v>0</v>
      </c>
      <c r="B13" s="32" t="s">
        <v>31</v>
      </c>
      <c r="C13" s="106" t="s">
        <v>18</v>
      </c>
      <c r="D13" s="58" t="s">
        <v>32</v>
      </c>
      <c r="E13" s="62"/>
      <c r="F13" s="36"/>
      <c r="G13" s="25">
        <f>IF(D13="Ongoing - Monthly",E13*F13*12,E13*F13)</f>
        <v>0</v>
      </c>
      <c r="H13" s="31" t="s">
        <v>33</v>
      </c>
      <c r="I13" s="123" t="s">
        <v>34</v>
      </c>
      <c r="J13" s="123"/>
      <c r="K13" s="123" t="s">
        <v>35</v>
      </c>
      <c r="L13" s="124"/>
    </row>
    <row r="14" spans="1:12" s="22" customFormat="1" ht="14.5">
      <c r="A14" s="30">
        <f>IF(OR(C14="Required-CMS",C14="Required-State Medicaid"),1,IF(C14="Not Required (optional)",2,0))</f>
        <v>0</v>
      </c>
      <c r="B14" s="21" t="s">
        <v>36</v>
      </c>
      <c r="C14" s="19"/>
      <c r="D14" s="20"/>
      <c r="E14" s="18"/>
      <c r="F14" s="18"/>
      <c r="G14" s="23">
        <f>SUMIF(C6:C13,"Yes",G6:G13)</f>
        <v>0</v>
      </c>
      <c r="H14" s="43"/>
    </row>
    <row r="15" spans="1:12" s="22" customFormat="1" ht="14.5">
      <c r="A15" s="30">
        <f>IF(OR(C15="Required-CMS",C15="Required-State Medicaid"),1,IF(C15="Not Required (optional)",2,0))</f>
        <v>0</v>
      </c>
      <c r="B15" s="21" t="s">
        <v>37</v>
      </c>
      <c r="C15" s="19"/>
      <c r="D15" s="20"/>
      <c r="E15" s="18"/>
      <c r="F15" s="18"/>
      <c r="G15" s="23">
        <f>SUMIF(C10:C13,"No",G10:G13)+SUMIF(C10:C13,"Select",G10:G13)</f>
        <v>0</v>
      </c>
      <c r="H15" s="43"/>
    </row>
    <row r="16" spans="1:12" s="22" customFormat="1" ht="15" thickBot="1">
      <c r="A16" s="30"/>
      <c r="B16" s="42"/>
      <c r="C16" s="39"/>
      <c r="D16" s="41"/>
      <c r="E16" s="40"/>
      <c r="F16" s="38"/>
      <c r="G16" s="39"/>
      <c r="H16" s="38"/>
    </row>
    <row r="17" spans="1:8" s="17" customFormat="1" ht="81" customHeight="1" thickTop="1">
      <c r="B17" s="120" t="s">
        <v>38</v>
      </c>
      <c r="C17" s="121"/>
      <c r="D17" s="121"/>
      <c r="E17" s="121"/>
      <c r="F17" s="121"/>
      <c r="G17" s="121"/>
      <c r="H17" s="122"/>
    </row>
    <row r="18" spans="1:8" s="17" customFormat="1" ht="43.5">
      <c r="A18" s="30"/>
      <c r="B18" s="99" t="s">
        <v>39</v>
      </c>
      <c r="C18" s="108" t="s">
        <v>18</v>
      </c>
      <c r="D18" s="57" t="s">
        <v>19</v>
      </c>
      <c r="E18" s="98"/>
      <c r="F18" s="54"/>
      <c r="G18" s="25">
        <f>IF(D18="Ongoing - Monthly",E18*F18*12,E18*F18)</f>
        <v>0</v>
      </c>
      <c r="H18" s="103" t="s">
        <v>40</v>
      </c>
    </row>
    <row r="19" spans="1:8" s="17" customFormat="1" ht="87">
      <c r="A19" s="30">
        <f>IF(OR(C19="Required-CMS",C19="Required-State Medicaid"),1,IF(C19="Not Required (optional)",2,0))</f>
        <v>0</v>
      </c>
      <c r="B19" s="97" t="s">
        <v>41</v>
      </c>
      <c r="C19" s="107" t="s">
        <v>18</v>
      </c>
      <c r="D19" s="58" t="s">
        <v>32</v>
      </c>
      <c r="E19" s="62"/>
      <c r="F19" s="36"/>
      <c r="G19" s="25">
        <f t="shared" ref="G19:G20" si="3">IF(D19="Ongoing - Monthly",E19*F19*12,E19*F19)</f>
        <v>0</v>
      </c>
      <c r="H19" s="102" t="s">
        <v>42</v>
      </c>
    </row>
    <row r="20" spans="1:8" s="17" customFormat="1" ht="58">
      <c r="A20" s="30"/>
      <c r="B20" s="97" t="s">
        <v>43</v>
      </c>
      <c r="C20" s="107" t="s">
        <v>18</v>
      </c>
      <c r="D20" s="58" t="s">
        <v>19</v>
      </c>
      <c r="E20" s="62"/>
      <c r="F20" s="36"/>
      <c r="G20" s="25">
        <f t="shared" si="3"/>
        <v>0</v>
      </c>
      <c r="H20" s="102" t="s">
        <v>44</v>
      </c>
    </row>
    <row r="21" spans="1:8" s="17" customFormat="1" ht="33.75" customHeight="1">
      <c r="A21" s="30"/>
      <c r="B21" s="126" t="s">
        <v>45</v>
      </c>
      <c r="C21" s="127"/>
      <c r="D21" s="127"/>
      <c r="E21" s="127"/>
      <c r="F21" s="127"/>
      <c r="G21" s="127"/>
      <c r="H21" s="128"/>
    </row>
    <row r="22" spans="1:8" s="17" customFormat="1" ht="14.5">
      <c r="A22" s="30"/>
      <c r="B22" s="56" t="s">
        <v>46</v>
      </c>
      <c r="C22" s="107" t="s">
        <v>18</v>
      </c>
      <c r="D22" s="58" t="s">
        <v>18</v>
      </c>
      <c r="E22" s="62"/>
      <c r="F22" s="36"/>
      <c r="G22" s="25">
        <f>IF(D22="Ongoing - Monthly",E22*F22*12,E22*F22)</f>
        <v>0</v>
      </c>
      <c r="H22" s="31"/>
    </row>
    <row r="23" spans="1:8" s="17" customFormat="1" ht="14.5">
      <c r="A23" s="30"/>
      <c r="B23" s="56" t="s">
        <v>46</v>
      </c>
      <c r="C23" s="107" t="s">
        <v>18</v>
      </c>
      <c r="D23" s="58" t="s">
        <v>18</v>
      </c>
      <c r="E23" s="62"/>
      <c r="F23" s="36"/>
      <c r="G23" s="25">
        <f t="shared" ref="G23:G25" si="4">IF(D23="Ongoing - Monthly",E23*F23*12,E23*F23)</f>
        <v>0</v>
      </c>
      <c r="H23" s="31"/>
    </row>
    <row r="24" spans="1:8" s="17" customFormat="1" ht="14.5">
      <c r="A24" s="30"/>
      <c r="B24" s="56" t="s">
        <v>46</v>
      </c>
      <c r="C24" s="107" t="s">
        <v>18</v>
      </c>
      <c r="D24" s="58" t="s">
        <v>18</v>
      </c>
      <c r="E24" s="62"/>
      <c r="F24" s="36"/>
      <c r="G24" s="25">
        <f>IF(D24="Ongoing - Monthly",E24*F24*12,E24*F24)</f>
        <v>0</v>
      </c>
      <c r="H24" s="31"/>
    </row>
    <row r="25" spans="1:8" s="17" customFormat="1" ht="14.5">
      <c r="A25" s="30"/>
      <c r="B25" s="56" t="s">
        <v>46</v>
      </c>
      <c r="C25" s="107" t="s">
        <v>18</v>
      </c>
      <c r="D25" s="58" t="s">
        <v>18</v>
      </c>
      <c r="E25" s="62"/>
      <c r="F25" s="36"/>
      <c r="G25" s="25">
        <f t="shared" si="4"/>
        <v>0</v>
      </c>
      <c r="H25" s="31"/>
    </row>
    <row r="26" spans="1:8" s="22" customFormat="1" ht="29">
      <c r="A26" s="30">
        <f>IF(OR(C26="Required-CMS",C26="Required-State Medicaid"),1,IF(C26="Not Required (optional)",2,0))</f>
        <v>0</v>
      </c>
      <c r="B26" s="21" t="s">
        <v>47</v>
      </c>
      <c r="C26" s="19"/>
      <c r="D26" s="20"/>
      <c r="E26" s="64"/>
      <c r="F26" s="18"/>
      <c r="G26" s="23">
        <f>SUMIF(C18:C20,"Yes",G18:G20)+SUMIF(C22:C25,"Yes",G22:G25)</f>
        <v>0</v>
      </c>
      <c r="H26" s="43"/>
    </row>
    <row r="27" spans="1:8" s="22" customFormat="1" ht="29">
      <c r="A27" s="30">
        <f>IF(OR(C27="Required-CMS",C27="Required-State Medicaid"),1,IF(C27="Not Required (optional)",2,0))</f>
        <v>0</v>
      </c>
      <c r="B27" s="21" t="s">
        <v>48</v>
      </c>
      <c r="C27" s="19"/>
      <c r="D27" s="20"/>
      <c r="E27" s="18"/>
      <c r="F27" s="18"/>
      <c r="G27" s="23">
        <f>SUMIF(C18:C20,"No",G18:G20)+SUMIF(C18:C20,"Select",G18:G20)+SUMIF(C22:C25,"No",G22:G25)+SUMIF(C22:C25,"Select",G22:G25)</f>
        <v>0</v>
      </c>
      <c r="H27" s="43"/>
    </row>
    <row r="28" spans="1:8" s="17" customFormat="1" ht="15" thickBot="1">
      <c r="A28" s="30">
        <f>IF(OR(C28="Required-CMS",C28="Required-State Medicaid"),1,IF(C28="Not Required (optional)",2,0))</f>
        <v>0</v>
      </c>
      <c r="B28" s="42"/>
      <c r="C28" s="39"/>
      <c r="D28" s="41"/>
      <c r="E28" s="40"/>
      <c r="F28" s="38"/>
      <c r="G28" s="39"/>
      <c r="H28" s="38"/>
    </row>
    <row r="29" spans="1:8" s="17" customFormat="1" ht="74.25" customHeight="1" thickTop="1">
      <c r="B29" s="120" t="s">
        <v>49</v>
      </c>
      <c r="C29" s="121"/>
      <c r="D29" s="121"/>
      <c r="E29" s="121"/>
      <c r="F29" s="121"/>
      <c r="G29" s="121"/>
      <c r="H29" s="122"/>
    </row>
    <row r="30" spans="1:8" s="17" customFormat="1" ht="14.5">
      <c r="A30" s="30"/>
      <c r="B30" s="61" t="s">
        <v>50</v>
      </c>
      <c r="C30" s="107" t="s">
        <v>18</v>
      </c>
      <c r="D30" s="65" t="s">
        <v>19</v>
      </c>
      <c r="E30" s="62"/>
      <c r="F30" s="66"/>
      <c r="G30" s="55">
        <f t="shared" ref="G30:G35" si="5">IF(D30="Ongoing - Monthly",E30*F30*12,E30*F30)</f>
        <v>0</v>
      </c>
      <c r="H30" s="102" t="s">
        <v>51</v>
      </c>
    </row>
    <row r="31" spans="1:8" s="17" customFormat="1" ht="29">
      <c r="A31" s="30"/>
      <c r="B31" s="61" t="s">
        <v>52</v>
      </c>
      <c r="C31" s="107" t="s">
        <v>18</v>
      </c>
      <c r="D31" s="65" t="s">
        <v>19</v>
      </c>
      <c r="E31" s="62"/>
      <c r="F31" s="66"/>
      <c r="G31" s="55">
        <f t="shared" si="5"/>
        <v>0</v>
      </c>
      <c r="H31" s="102" t="s">
        <v>53</v>
      </c>
    </row>
    <row r="32" spans="1:8" s="17" customFormat="1" ht="14.5">
      <c r="A32" s="30">
        <f>IF(OR(C32="Required-CMS",C32="Required-State Medicaid"),1,IF(C32="Not Required (optional)",2,0))</f>
        <v>0</v>
      </c>
      <c r="B32" s="61" t="s">
        <v>54</v>
      </c>
      <c r="C32" s="107" t="s">
        <v>18</v>
      </c>
      <c r="D32" s="65" t="s">
        <v>19</v>
      </c>
      <c r="E32" s="62">
        <v>20</v>
      </c>
      <c r="F32" s="66"/>
      <c r="G32" s="55">
        <f t="shared" si="5"/>
        <v>0</v>
      </c>
      <c r="H32" s="104" t="s">
        <v>55</v>
      </c>
    </row>
    <row r="33" spans="1:10" s="17" customFormat="1" ht="15" thickBot="1">
      <c r="A33" s="30"/>
      <c r="B33" s="61" t="s">
        <v>56</v>
      </c>
      <c r="C33" s="107" t="s">
        <v>18</v>
      </c>
      <c r="D33" s="65" t="s">
        <v>19</v>
      </c>
      <c r="E33" s="62"/>
      <c r="F33" s="66"/>
      <c r="G33" s="55">
        <f t="shared" si="5"/>
        <v>0</v>
      </c>
      <c r="H33" s="117"/>
    </row>
    <row r="34" spans="1:10" s="17" customFormat="1" ht="90" customHeight="1" thickBot="1">
      <c r="A34" s="30">
        <f>IF(OR(C34="Required-CMS",C34="Required-State Medicaid"),1,IF(C34="Not Required (optional)",2,0))</f>
        <v>0</v>
      </c>
      <c r="B34" s="35" t="s">
        <v>57</v>
      </c>
      <c r="C34" s="105" t="s">
        <v>18</v>
      </c>
      <c r="D34" s="59" t="s">
        <v>32</v>
      </c>
      <c r="E34" s="63">
        <v>50</v>
      </c>
      <c r="F34" s="67"/>
      <c r="G34" s="55">
        <f t="shared" si="5"/>
        <v>0</v>
      </c>
      <c r="H34" s="34" t="s">
        <v>58</v>
      </c>
      <c r="I34" s="123" t="s">
        <v>59</v>
      </c>
      <c r="J34" s="124"/>
    </row>
    <row r="35" spans="1:10" s="17" customFormat="1" ht="87">
      <c r="A35" s="30">
        <f>IF(OR(C35="Required-CMS",C35="Required-State Medicaid"),1,IF(C35="Not Required (optional)",2,0))</f>
        <v>0</v>
      </c>
      <c r="B35" s="32" t="s">
        <v>60</v>
      </c>
      <c r="C35" s="107" t="s">
        <v>18</v>
      </c>
      <c r="D35" s="58" t="s">
        <v>32</v>
      </c>
      <c r="E35" s="62">
        <v>50</v>
      </c>
      <c r="F35" s="67"/>
      <c r="G35" s="55">
        <f t="shared" si="5"/>
        <v>0</v>
      </c>
      <c r="H35" s="34" t="s">
        <v>61</v>
      </c>
    </row>
    <row r="36" spans="1:10" s="17" customFormat="1" ht="58">
      <c r="A36" s="30"/>
      <c r="B36" s="32" t="s">
        <v>62</v>
      </c>
      <c r="C36" s="107" t="s">
        <v>18</v>
      </c>
      <c r="D36" s="58" t="s">
        <v>19</v>
      </c>
      <c r="E36" s="55">
        <f>'1. New Staff'!E13</f>
        <v>0</v>
      </c>
      <c r="F36" s="67"/>
      <c r="G36" s="55">
        <f>E36*F36</f>
        <v>0</v>
      </c>
      <c r="H36" s="100" t="s">
        <v>63</v>
      </c>
    </row>
    <row r="37" spans="1:10" s="17" customFormat="1" ht="58">
      <c r="A37" s="30"/>
      <c r="B37" s="32" t="s">
        <v>64</v>
      </c>
      <c r="C37" s="107" t="s">
        <v>18</v>
      </c>
      <c r="D37" s="58" t="s">
        <v>19</v>
      </c>
      <c r="E37" s="55">
        <f>'1. New Staff'!E15</f>
        <v>0</v>
      </c>
      <c r="F37" s="67"/>
      <c r="G37" s="55">
        <f>E37*F37</f>
        <v>0</v>
      </c>
      <c r="H37" s="100" t="s">
        <v>65</v>
      </c>
    </row>
    <row r="38" spans="1:10" s="22" customFormat="1" ht="29">
      <c r="A38" s="30">
        <f>IF(OR(C38="Required-CMS",C38="Required-State Medicaid"),1,IF(C38="Not Required (optional)",2,0))</f>
        <v>0</v>
      </c>
      <c r="B38" s="21" t="s">
        <v>66</v>
      </c>
      <c r="C38" s="19"/>
      <c r="D38" s="20"/>
      <c r="E38" s="18"/>
      <c r="F38" s="18"/>
      <c r="G38" s="23">
        <f>SUMIF(C30:C37,"Yes",G30:G37)</f>
        <v>0</v>
      </c>
      <c r="H38" s="43"/>
    </row>
    <row r="39" spans="1:10" s="22" customFormat="1" ht="29">
      <c r="A39" s="30">
        <f>IF(OR(C39="Required-CMS",C39="Required-State Medicaid"),1,IF(C39="Not Required (optional)",2,0))</f>
        <v>0</v>
      </c>
      <c r="B39" s="21" t="s">
        <v>67</v>
      </c>
      <c r="C39" s="19"/>
      <c r="D39" s="20"/>
      <c r="E39" s="18"/>
      <c r="F39" s="18"/>
      <c r="G39" s="23">
        <f>SUMIF(C30:C37,"Select",G30:G37)+SUMIF(C30:C37,"No",G30:G37)</f>
        <v>0</v>
      </c>
      <c r="H39" s="43"/>
    </row>
    <row r="40" spans="1:10" s="17" customFormat="1" ht="15" thickBot="1">
      <c r="A40" s="30">
        <f>IF(OR(C40="Required-CMS",C40="Required-State Medicaid"),1,IF(C40="Not Required (optional)",2,0))</f>
        <v>0</v>
      </c>
      <c r="B40" s="42"/>
      <c r="C40" s="39"/>
      <c r="D40" s="41"/>
      <c r="E40" s="40"/>
      <c r="F40" s="38"/>
      <c r="G40" s="39"/>
      <c r="H40" s="38"/>
    </row>
    <row r="41" spans="1:10" s="17" customFormat="1" ht="74.25" customHeight="1" thickTop="1">
      <c r="B41" s="120" t="s">
        <v>68</v>
      </c>
      <c r="C41" s="121"/>
      <c r="D41" s="121"/>
      <c r="E41" s="121"/>
      <c r="F41" s="121"/>
      <c r="G41" s="121"/>
      <c r="H41" s="122"/>
    </row>
    <row r="42" spans="1:10" s="33" customFormat="1" ht="14.5">
      <c r="A42" s="30">
        <f>IF(OR(C42="Required-CMS",C42="Required-State Medicaid"),1,IF(C42="Not Required (optional)",2,0))</f>
        <v>0</v>
      </c>
      <c r="B42" s="35" t="s">
        <v>69</v>
      </c>
      <c r="C42" s="105" t="s">
        <v>18</v>
      </c>
      <c r="D42" s="59" t="s">
        <v>19</v>
      </c>
      <c r="E42" s="63"/>
      <c r="F42" s="67"/>
      <c r="G42" s="25">
        <f>IF(D42="Ongoing - Monthly",E42*F42*12,E42*F42)</f>
        <v>0</v>
      </c>
      <c r="H42" s="34"/>
    </row>
    <row r="43" spans="1:10" s="17" customFormat="1" ht="14.5">
      <c r="A43" s="30">
        <f>IF(OR(C43="Required-CMS",C43="Required-State Medicaid"),1,IF(C43="Not Required (optional)",2,0))</f>
        <v>0</v>
      </c>
      <c r="B43" s="32" t="s">
        <v>70</v>
      </c>
      <c r="C43" s="107" t="s">
        <v>18</v>
      </c>
      <c r="D43" s="58" t="s">
        <v>19</v>
      </c>
      <c r="E43" s="62"/>
      <c r="F43" s="66"/>
      <c r="G43" s="25">
        <f>IF(D43="Ongoing - Monthly",E43*F43*12,E43*F43)</f>
        <v>0</v>
      </c>
      <c r="H43" s="31"/>
    </row>
    <row r="44" spans="1:10" s="17" customFormat="1" ht="14.5">
      <c r="A44" s="30">
        <f>IF(OR(C44="Required-CMS",C44="Required-State Medicaid"),1,IF(C44="Not Required (optional)",2,0))</f>
        <v>0</v>
      </c>
      <c r="B44" s="29" t="s">
        <v>46</v>
      </c>
      <c r="C44" s="108" t="s">
        <v>18</v>
      </c>
      <c r="D44" s="28" t="s">
        <v>18</v>
      </c>
      <c r="E44" s="27"/>
      <c r="F44" s="26"/>
      <c r="G44" s="25">
        <f t="shared" ref="G44:G46" si="6">IF(D44="Ongoing - Monthly",E44*F44*12,E44*F44)</f>
        <v>0</v>
      </c>
      <c r="H44" s="24"/>
    </row>
    <row r="45" spans="1:10" s="17" customFormat="1" ht="14.5">
      <c r="A45" s="30">
        <f>IF(OR(C45="Required-CMS",C45="Required-State Medicaid"),1,IF(C45="Not Required (optional)",2,0))</f>
        <v>0</v>
      </c>
      <c r="B45" s="29" t="s">
        <v>46</v>
      </c>
      <c r="C45" s="108" t="s">
        <v>18</v>
      </c>
      <c r="D45" s="28" t="s">
        <v>18</v>
      </c>
      <c r="E45" s="27"/>
      <c r="F45" s="26"/>
      <c r="G45" s="25">
        <f t="shared" si="6"/>
        <v>0</v>
      </c>
      <c r="H45" s="24"/>
    </row>
    <row r="46" spans="1:10" s="17" customFormat="1" ht="14.5">
      <c r="A46" s="30">
        <f>IF(OR(C46="Required-CMS",C46="Required-State Medicaid"),1,IF(C46="Not Required (optional)",2,0))</f>
        <v>0</v>
      </c>
      <c r="B46" s="29" t="s">
        <v>46</v>
      </c>
      <c r="C46" s="108" t="s">
        <v>18</v>
      </c>
      <c r="D46" s="28" t="s">
        <v>18</v>
      </c>
      <c r="E46" s="27"/>
      <c r="F46" s="26"/>
      <c r="G46" s="25">
        <f t="shared" si="6"/>
        <v>0</v>
      </c>
      <c r="H46" s="24"/>
    </row>
    <row r="47" spans="1:10" s="22" customFormat="1" ht="29">
      <c r="B47" s="21" t="s">
        <v>71</v>
      </c>
      <c r="C47" s="19"/>
      <c r="D47" s="20"/>
      <c r="E47" s="19"/>
      <c r="F47" s="19"/>
      <c r="G47" s="23">
        <f>SUMIF(C42:C46,"Yes",G42:G46)</f>
        <v>0</v>
      </c>
      <c r="H47" s="18"/>
    </row>
    <row r="48" spans="1:10" s="22" customFormat="1" ht="29">
      <c r="B48" s="21" t="s">
        <v>72</v>
      </c>
      <c r="C48" s="19"/>
      <c r="D48" s="20"/>
      <c r="E48" s="19"/>
      <c r="F48" s="19"/>
      <c r="G48" s="23">
        <f>SUMIF(C42:C46,"No",G42:G46)+SUMIF(C42:C46,"Select",G42:G46)</f>
        <v>0</v>
      </c>
      <c r="H48" s="18"/>
    </row>
    <row r="49" spans="2:8" s="17" customFormat="1" ht="14.5">
      <c r="B49" s="42"/>
      <c r="C49" s="39"/>
      <c r="D49" s="41"/>
      <c r="E49" s="40"/>
      <c r="F49" s="38"/>
      <c r="G49" s="39"/>
      <c r="H49" s="38"/>
    </row>
    <row r="50" spans="2:8" s="6" customFormat="1" ht="51.75" customHeight="1">
      <c r="B50" s="16" t="s">
        <v>73</v>
      </c>
      <c r="C50" s="14"/>
      <c r="D50" s="15"/>
      <c r="E50" s="14"/>
      <c r="F50" s="14"/>
      <c r="G50" s="13">
        <f>G14+G26+G38+G47</f>
        <v>0</v>
      </c>
      <c r="H50" s="12"/>
    </row>
    <row r="51" spans="2:8" s="6" customFormat="1" ht="36.75" customHeight="1">
      <c r="B51" s="11" t="s">
        <v>74</v>
      </c>
      <c r="C51" s="9"/>
      <c r="D51" s="10"/>
      <c r="E51" s="9"/>
      <c r="F51" s="9"/>
      <c r="G51" s="8">
        <f>G15+G27+G39+G48</f>
        <v>0</v>
      </c>
      <c r="H51" s="7"/>
    </row>
    <row r="52" spans="2:8" customFormat="1" ht="14.5"/>
    <row r="53" spans="2:8" customFormat="1" ht="31.5" customHeight="1"/>
    <row r="54" spans="2:8" customFormat="1" ht="14.5"/>
    <row r="55" spans="2:8" customFormat="1" ht="14.5"/>
    <row r="56" spans="2:8" customFormat="1" ht="14.5"/>
    <row r="57" spans="2:8" customFormat="1" ht="14.5"/>
    <row r="58" spans="2:8" customFormat="1" ht="14.5"/>
    <row r="59" spans="2:8" customFormat="1" ht="14.5"/>
    <row r="60" spans="2:8" customFormat="1" ht="14.5"/>
    <row r="61" spans="2:8" customFormat="1" ht="14.5"/>
    <row r="62" spans="2:8" customFormat="1" ht="14.5"/>
    <row r="63" spans="2:8" customFormat="1" ht="14.5"/>
    <row r="64" spans="2:8" customFormat="1" ht="14.5"/>
    <row r="65" spans="2:9" customFormat="1" ht="14.5"/>
    <row r="66" spans="2:9" customFormat="1" ht="14.5"/>
    <row r="67" spans="2:9" customFormat="1" ht="14.5"/>
    <row r="68" spans="2:9" customFormat="1" ht="14.5"/>
    <row r="69" spans="2:9" customFormat="1" ht="14.5"/>
    <row r="70" spans="2:9" customFormat="1" ht="14.5"/>
    <row r="71" spans="2:9">
      <c r="B71" s="3"/>
      <c r="E71" s="1"/>
      <c r="H71" s="2"/>
      <c r="I71" s="1"/>
    </row>
    <row r="72" spans="2:9">
      <c r="B72" s="3"/>
      <c r="E72" s="1"/>
      <c r="H72" s="2"/>
      <c r="I72" s="1"/>
    </row>
  </sheetData>
  <mergeCells count="10">
    <mergeCell ref="B29:H29"/>
    <mergeCell ref="B41:H41"/>
    <mergeCell ref="K13:L13"/>
    <mergeCell ref="I34:J34"/>
    <mergeCell ref="A2:H2"/>
    <mergeCell ref="I13:J13"/>
    <mergeCell ref="B5:H5"/>
    <mergeCell ref="B17:H17"/>
    <mergeCell ref="A3:H3"/>
    <mergeCell ref="B21:H21"/>
  </mergeCells>
  <conditionalFormatting sqref="C1:C1048576">
    <cfRule type="containsText" dxfId="2" priority="1" operator="containsText" text="Select">
      <formula>NOT(ISERROR(SEARCH("Select",C1)))</formula>
    </cfRule>
    <cfRule type="containsText" dxfId="1" priority="2" operator="containsText" text="Yes">
      <formula>NOT(ISERROR(SEARCH("Yes",C1)))</formula>
    </cfRule>
    <cfRule type="containsText" dxfId="0" priority="3" operator="containsText" text="No">
      <formula>NOT(ISERROR(SEARCH("No",C1)))</formula>
    </cfRule>
  </conditionalFormatting>
  <hyperlinks>
    <hyperlink ref="I13" r:id="rId1" xr:uid="{B18AD46A-F9FA-4C62-92FC-3FC34A49C43E}"/>
    <hyperlink ref="K13" r:id="rId2" location="!" xr:uid="{4F0A8A8D-D469-4B7D-BF13-D0FB5AB69FD9}"/>
    <hyperlink ref="I34:J34" r:id="rId3" display="HIPAA FAQs link to U.S. Dept of Health and Human Services website" xr:uid="{B3169766-78A6-4C8D-9DFD-357CC2C8F0AB}"/>
  </hyperlinks>
  <pageMargins left="0.7" right="0.7" top="0.75" bottom="0.75" header="0.3" footer="0.3"/>
  <pageSetup orientation="portrait" horizontalDpi="1200" verticalDpi="1200" r:id="rId4"/>
  <drawing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3000000}">
          <x14:formula1>
            <xm:f>Lists!$D$1:$D$3</xm:f>
          </x14:formula1>
          <xm:sqref>C42:C46 C18:C20 C22:C25 C30:C37 C6:C13</xm:sqref>
        </x14:dataValidation>
        <x14:dataValidation type="list" allowBlank="1" showInputMessage="1" showErrorMessage="1" xr:uid="{CE475BE7-753F-4AB8-AACC-D62A563B7013}">
          <x14:formula1>
            <xm:f>Lists!$A$1:$A$4</xm:f>
          </x14:formula1>
          <xm:sqref>D30:D37 D42:D46 D18:D20 D22:D25 D6:D13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D2CF8-9B04-40FA-93DE-1A0D31BCDB6B}">
  <dimension ref="A1:D4"/>
  <sheetViews>
    <sheetView workbookViewId="0">
      <selection activeCell="A3" sqref="A3"/>
    </sheetView>
  </sheetViews>
  <sheetFormatPr defaultRowHeight="14.5"/>
  <sheetData>
    <row r="1" spans="1:4">
      <c r="A1" t="s">
        <v>18</v>
      </c>
      <c r="D1" t="s">
        <v>18</v>
      </c>
    </row>
    <row r="2" spans="1:4">
      <c r="A2" t="s">
        <v>19</v>
      </c>
      <c r="D2" t="s">
        <v>75</v>
      </c>
    </row>
    <row r="3" spans="1:4">
      <c r="A3" t="s">
        <v>22</v>
      </c>
      <c r="D3" t="s">
        <v>76</v>
      </c>
    </row>
    <row r="4" spans="1:4">
      <c r="A4" t="s">
        <v>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d027061-e320-4c0b-9818-f6e805c688a1" xsi:nil="true"/>
    <lcf76f155ced4ddcb4097134ff3c332f xmlns="ca197768-5374-4c54-ac20-88e5c14f31db">
      <Terms xmlns="http://schemas.microsoft.com/office/infopath/2007/PartnerControls"/>
    </lcf76f155ced4ddcb4097134ff3c332f>
    <SharedWithUsers xmlns="ed027061-e320-4c0b-9818-f6e805c688a1">
      <UserInfo>
        <DisplayName>Heather Lyons (she/her)</DisplayName>
        <AccountId>29</AccountId>
        <AccountType/>
      </UserInfo>
      <UserInfo>
        <DisplayName>Marcella Maguire</DisplayName>
        <AccountId>59</AccountId>
        <AccountType/>
      </UserInfo>
      <UserInfo>
        <DisplayName>Eva Lerner</DisplayName>
        <AccountId>1699</AccountId>
        <AccountType/>
      </UserInfo>
      <UserInfo>
        <DisplayName>Theresa Tanoury</DisplayName>
        <AccountId>2151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0DDC20D748314EA802A209E086F73D" ma:contentTypeVersion="19" ma:contentTypeDescription="Create a new document." ma:contentTypeScope="" ma:versionID="efbbfded4e2c2f20c5fb8448be2a28aa">
  <xsd:schema xmlns:xsd="http://www.w3.org/2001/XMLSchema" xmlns:xs="http://www.w3.org/2001/XMLSchema" xmlns:p="http://schemas.microsoft.com/office/2006/metadata/properties" xmlns:ns1="http://schemas.microsoft.com/sharepoint/v3" xmlns:ns2="ca197768-5374-4c54-ac20-88e5c14f31db" xmlns:ns3="ed027061-e320-4c0b-9818-f6e805c688a1" targetNamespace="http://schemas.microsoft.com/office/2006/metadata/properties" ma:root="true" ma:fieldsID="b60d9a142ab7041c69b8270e68a70350" ns1:_="" ns2:_="" ns3:_="">
    <xsd:import namespace="http://schemas.microsoft.com/sharepoint/v3"/>
    <xsd:import namespace="ca197768-5374-4c54-ac20-88e5c14f31db"/>
    <xsd:import namespace="ed027061-e320-4c0b-9818-f6e805c688a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197768-5374-4c54-ac20-88e5c14f31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7ce960-2eed-402e-805c-21ba1457341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027061-e320-4c0b-9818-f6e805c688a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a6100cc-41e1-4158-b12a-38a020ebb534}" ma:internalName="TaxCatchAll" ma:showField="CatchAllData" ma:web="ed027061-e320-4c0b-9818-f6e805c688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FB64E0-A273-40C4-A8C3-0A606C5E5ED0}">
  <ds:schemaRefs>
    <ds:schemaRef ds:uri="http://schemas.microsoft.com/sharepoint/v3/contenttype/forms"/>
  </ds:schemaRefs>
</ds:datastoreItem>
</file>

<file path=customXml/itemProps2.xml><?xml version="1.0" encoding="utf-8"?>
<ds:datastoreItem xmlns:ds="http://schemas.openxmlformats.org/officeDocument/2006/customXml" ds:itemID="{00ACE71F-C2AE-48B9-A289-351D29DFD7D9}">
  <ds:schemaRefs>
    <ds:schemaRef ds:uri="http://purl.org/dc/terms/"/>
    <ds:schemaRef ds:uri="http://schemas.openxmlformats.org/package/2006/metadata/core-properties"/>
    <ds:schemaRef ds:uri="http://www.w3.org/XML/1998/namespace"/>
    <ds:schemaRef ds:uri="http://schemas.microsoft.com/sharepoint/v3"/>
    <ds:schemaRef ds:uri="http://purl.org/dc/dcmitype/"/>
    <ds:schemaRef ds:uri="http://schemas.microsoft.com/office/2006/documentManagement/types"/>
    <ds:schemaRef ds:uri="http://purl.org/dc/elements/1.1/"/>
    <ds:schemaRef ds:uri="ed027061-e320-4c0b-9818-f6e805c688a1"/>
    <ds:schemaRef ds:uri="http://schemas.microsoft.com/office/infopath/2007/PartnerControls"/>
    <ds:schemaRef ds:uri="ca197768-5374-4c54-ac20-88e5c14f31db"/>
    <ds:schemaRef ds:uri="http://schemas.microsoft.com/office/2006/metadata/properties"/>
  </ds:schemaRefs>
</ds:datastoreItem>
</file>

<file path=customXml/itemProps3.xml><?xml version="1.0" encoding="utf-8"?>
<ds:datastoreItem xmlns:ds="http://schemas.openxmlformats.org/officeDocument/2006/customXml" ds:itemID="{EEE594D1-33A8-4903-98A9-7326E1B91A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197768-5374-4c54-ac20-88e5c14f31db"/>
    <ds:schemaRef ds:uri="ed027061-e320-4c0b-9818-f6e805c68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New Staff</vt:lpstr>
      <vt:lpstr>2. HRSN Startup Costs</vt:lpstr>
      <vt:lpstr>Lists</vt:lpstr>
      <vt:lpstr>'2. HRSN Startup Costs'!Print_Area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 Lerner</dc:creator>
  <cp:keywords/>
  <dc:description/>
  <cp:lastModifiedBy>Theresa Tanoury</cp:lastModifiedBy>
  <cp:revision/>
  <dcterms:created xsi:type="dcterms:W3CDTF">2024-03-17T22:23:00Z</dcterms:created>
  <dcterms:modified xsi:type="dcterms:W3CDTF">2024-04-05T00:18:00Z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0x010100CC0DDC20D748314EA802A209E086F73D</vt:lpwstr>
  </property>
  <property fmtid="{D5CDD505-2E9C-101B-9397-08002B2CF9AE}" pid="3" name="MediaServiceImageTags">
    <vt:lpwstr/>
  </property>
  <property fmtid="{D5CDD505-2E9C-101B-9397-08002B2CF9AE}" pid="4" name="MSIP_Label_8ef9299b-312e-4445-afc5-b109232070a6_Enabled">
    <vt:lpwstr>true</vt:lpwstr>
  </property>
  <property fmtid="{D5CDD505-2E9C-101B-9397-08002B2CF9AE}" pid="5" name="MSIP_Label_8ef9299b-312e-4445-afc5-b109232070a6_SetDate">
    <vt:lpwstr>2024-04-01T22:39:52Z</vt:lpwstr>
  </property>
  <property fmtid="{D5CDD505-2E9C-101B-9397-08002B2CF9AE}" pid="6" name="MSIP_Label_8ef9299b-312e-4445-afc5-b109232070a6_Method">
    <vt:lpwstr>Standard</vt:lpwstr>
  </property>
  <property fmtid="{D5CDD505-2E9C-101B-9397-08002B2CF9AE}" pid="7" name="MSIP_Label_8ef9299b-312e-4445-afc5-b109232070a6_Name">
    <vt:lpwstr>defa4170-0d19-0005-0004-bc88714345d2</vt:lpwstr>
  </property>
  <property fmtid="{D5CDD505-2E9C-101B-9397-08002B2CF9AE}" pid="8" name="MSIP_Label_8ef9299b-312e-4445-afc5-b109232070a6_SiteId">
    <vt:lpwstr>aeea4fc9-53e5-4cb0-8446-b2da3ff39ab4</vt:lpwstr>
  </property>
  <property fmtid="{D5CDD505-2E9C-101B-9397-08002B2CF9AE}" pid="9" name="MSIP_Label_8ef9299b-312e-4445-afc5-b109232070a6_ActionId">
    <vt:lpwstr>6fe6a7cf-9cfb-469c-ac8c-b36ae070fdb6</vt:lpwstr>
  </property>
  <property fmtid="{D5CDD505-2E9C-101B-9397-08002B2CF9AE}" pid="10" name="MSIP_Label_8ef9299b-312e-4445-afc5-b109232070a6_ContentBits">
    <vt:lpwstr>0</vt:lpwstr>
  </property>
</Properties>
</file>